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00 Tishk 2019\basket\COURSE ASSIGN\2020 recieved new curricuum\Final - signed\"/>
    </mc:Choice>
  </mc:AlternateContent>
  <bookViews>
    <workbookView xWindow="0" yWindow="0" windowWidth="20490" windowHeight="6855"/>
  </bookViews>
  <sheets>
    <sheet name="C.Table" sheetId="1" r:id="rId1"/>
    <sheet name="Workload" sheetId="2" r:id="rId2"/>
  </sheets>
  <definedNames>
    <definedName name="_xlnm.Print_Area" localSheetId="0">'C.Table'!$A$1:$M$72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J60" i="1"/>
  <c r="L53" i="1" l="1"/>
  <c r="L54" i="1"/>
  <c r="L55" i="1"/>
  <c r="L56" i="1"/>
  <c r="L57" i="1"/>
  <c r="E53" i="1"/>
  <c r="E54" i="1"/>
  <c r="E55" i="1"/>
  <c r="E56" i="1"/>
  <c r="E57" i="1"/>
  <c r="L38" i="1"/>
  <c r="L39" i="1"/>
  <c r="E38" i="1"/>
  <c r="E39" i="1"/>
  <c r="L25" i="1"/>
  <c r="L26" i="1"/>
  <c r="E25" i="1"/>
  <c r="E26" i="1"/>
  <c r="L12" i="1"/>
  <c r="E12" i="1"/>
  <c r="M70" i="2" l="1"/>
  <c r="Q76" i="2" l="1"/>
  <c r="Q77" i="2"/>
  <c r="Q78" i="2"/>
  <c r="Q75" i="2"/>
  <c r="Q67" i="2"/>
  <c r="Q68" i="2"/>
  <c r="Q69" i="2"/>
  <c r="Q70" i="2"/>
  <c r="Q66" i="2"/>
  <c r="Q57" i="2"/>
  <c r="Q58" i="2"/>
  <c r="Q59" i="2"/>
  <c r="Q60" i="2"/>
  <c r="Q61" i="2"/>
  <c r="Q56" i="2"/>
  <c r="Q46" i="2"/>
  <c r="Q47" i="2"/>
  <c r="Q48" i="2"/>
  <c r="Q49" i="2"/>
  <c r="Q50" i="2"/>
  <c r="Q45" i="2"/>
  <c r="Q35" i="2"/>
  <c r="Q36" i="2"/>
  <c r="Q37" i="2"/>
  <c r="Q38" i="2"/>
  <c r="Q39" i="2"/>
  <c r="Q34" i="2"/>
  <c r="Q24" i="2"/>
  <c r="Q25" i="2"/>
  <c r="Q26" i="2"/>
  <c r="Q27" i="2"/>
  <c r="Q28" i="2"/>
  <c r="Q23" i="2"/>
  <c r="Q15" i="2"/>
  <c r="Q16" i="2"/>
  <c r="Q17" i="2"/>
  <c r="Q14" i="2"/>
  <c r="Q7" i="2"/>
  <c r="Q8" i="2"/>
  <c r="Q6" i="2"/>
  <c r="A70" i="2" l="1"/>
  <c r="B70" i="2"/>
  <c r="C70" i="2"/>
  <c r="D70" i="2"/>
  <c r="G70" i="2"/>
  <c r="J70" i="2"/>
  <c r="M61" i="2"/>
  <c r="J61" i="2"/>
  <c r="G61" i="2"/>
  <c r="D61" i="2"/>
  <c r="C61" i="2"/>
  <c r="B61" i="2"/>
  <c r="A61" i="2"/>
  <c r="P61" i="2" l="1"/>
  <c r="R61" i="2" s="1"/>
  <c r="P70" i="2"/>
  <c r="R70" i="2" s="1"/>
  <c r="C8" i="2"/>
  <c r="D8" i="2"/>
  <c r="M77" i="2"/>
  <c r="J77" i="2"/>
  <c r="G77" i="2"/>
  <c r="D77" i="2"/>
  <c r="C77" i="2"/>
  <c r="B77" i="2"/>
  <c r="A77" i="2"/>
  <c r="M68" i="2"/>
  <c r="J68" i="2"/>
  <c r="G68" i="2"/>
  <c r="D68" i="2"/>
  <c r="C68" i="2"/>
  <c r="B68" i="2"/>
  <c r="A68" i="2"/>
  <c r="P77" i="2" l="1"/>
  <c r="R77" i="2" s="1"/>
  <c r="P68" i="2"/>
  <c r="R68" i="2" s="1"/>
  <c r="L51" i="1"/>
  <c r="E51" i="1"/>
  <c r="L37" i="1" l="1"/>
  <c r="L40" i="1"/>
  <c r="L41" i="1"/>
  <c r="L35" i="1"/>
  <c r="L9" i="1"/>
  <c r="L27" i="1"/>
  <c r="E9" i="1"/>
  <c r="E27" i="1"/>
  <c r="E37" i="1"/>
  <c r="E40" i="1"/>
  <c r="E41" i="1"/>
  <c r="E36" i="1" l="1"/>
  <c r="E42" i="1"/>
  <c r="E22" i="1"/>
  <c r="E23" i="1"/>
  <c r="E24" i="1"/>
  <c r="E28" i="1"/>
  <c r="L8" i="1"/>
  <c r="L10" i="1"/>
  <c r="L42" i="1" l="1"/>
  <c r="M76" i="2" l="1"/>
  <c r="M78" i="2"/>
  <c r="M75" i="2"/>
  <c r="J76" i="2"/>
  <c r="J78" i="2"/>
  <c r="J75" i="2"/>
  <c r="G76" i="2"/>
  <c r="G78" i="2"/>
  <c r="G75" i="2"/>
  <c r="M67" i="2"/>
  <c r="M69" i="2"/>
  <c r="M66" i="2"/>
  <c r="J67" i="2"/>
  <c r="J69" i="2"/>
  <c r="J66" i="2"/>
  <c r="G67" i="2"/>
  <c r="G69" i="2"/>
  <c r="G66" i="2"/>
  <c r="M57" i="2"/>
  <c r="M58" i="2"/>
  <c r="M59" i="2"/>
  <c r="M60" i="2"/>
  <c r="M56" i="2"/>
  <c r="J57" i="2"/>
  <c r="J58" i="2"/>
  <c r="J59" i="2"/>
  <c r="J60" i="2"/>
  <c r="J56" i="2"/>
  <c r="G57" i="2"/>
  <c r="G58" i="2"/>
  <c r="G59" i="2"/>
  <c r="G60" i="2"/>
  <c r="G56" i="2"/>
  <c r="M46" i="2"/>
  <c r="M47" i="2"/>
  <c r="M48" i="2"/>
  <c r="M49" i="2"/>
  <c r="M50" i="2"/>
  <c r="M45" i="2"/>
  <c r="J46" i="2"/>
  <c r="J47" i="2"/>
  <c r="J48" i="2"/>
  <c r="J49" i="2"/>
  <c r="J50" i="2"/>
  <c r="J45" i="2"/>
  <c r="G46" i="2"/>
  <c r="G47" i="2"/>
  <c r="G48" i="2"/>
  <c r="G49" i="2"/>
  <c r="G50" i="2"/>
  <c r="G45" i="2"/>
  <c r="M35" i="2"/>
  <c r="M36" i="2"/>
  <c r="M37" i="2"/>
  <c r="M38" i="2"/>
  <c r="M39" i="2"/>
  <c r="M34" i="2"/>
  <c r="J35" i="2"/>
  <c r="J36" i="2"/>
  <c r="J37" i="2"/>
  <c r="J38" i="2"/>
  <c r="J39" i="2"/>
  <c r="J34" i="2"/>
  <c r="G35" i="2"/>
  <c r="G36" i="2"/>
  <c r="G37" i="2"/>
  <c r="G38" i="2"/>
  <c r="G39" i="2"/>
  <c r="G34" i="2"/>
  <c r="M24" i="2"/>
  <c r="M25" i="2"/>
  <c r="M26" i="2"/>
  <c r="M27" i="2"/>
  <c r="M28" i="2"/>
  <c r="M23" i="2"/>
  <c r="J24" i="2"/>
  <c r="J25" i="2"/>
  <c r="J26" i="2"/>
  <c r="J27" i="2"/>
  <c r="J28" i="2"/>
  <c r="J23" i="2"/>
  <c r="G24" i="2"/>
  <c r="G25" i="2"/>
  <c r="G26" i="2"/>
  <c r="G27" i="2"/>
  <c r="G28" i="2"/>
  <c r="G23" i="2"/>
  <c r="M15" i="2"/>
  <c r="M16" i="2"/>
  <c r="M17" i="2"/>
  <c r="M14" i="2"/>
  <c r="J15" i="2"/>
  <c r="J16" i="2"/>
  <c r="J17" i="2"/>
  <c r="J14" i="2"/>
  <c r="G15" i="2"/>
  <c r="G16" i="2"/>
  <c r="G17" i="2"/>
  <c r="G14" i="2"/>
  <c r="M7" i="2"/>
  <c r="M8" i="2"/>
  <c r="M6" i="2"/>
  <c r="J7" i="2"/>
  <c r="J8" i="2"/>
  <c r="J6" i="2"/>
  <c r="G7" i="2"/>
  <c r="G8" i="2"/>
  <c r="G6" i="2"/>
  <c r="D76" i="2" l="1"/>
  <c r="D78" i="2"/>
  <c r="D75" i="2"/>
  <c r="C76" i="2"/>
  <c r="C78" i="2"/>
  <c r="C75" i="2"/>
  <c r="B76" i="2"/>
  <c r="B78" i="2"/>
  <c r="B75" i="2"/>
  <c r="A76" i="2"/>
  <c r="A78" i="2"/>
  <c r="A75" i="2"/>
  <c r="D67" i="2"/>
  <c r="D69" i="2"/>
  <c r="D66" i="2"/>
  <c r="C67" i="2"/>
  <c r="C69" i="2"/>
  <c r="C66" i="2"/>
  <c r="B67" i="2"/>
  <c r="B69" i="2"/>
  <c r="B66" i="2"/>
  <c r="A67" i="2"/>
  <c r="A69" i="2"/>
  <c r="A66" i="2"/>
  <c r="D57" i="2"/>
  <c r="D58" i="2"/>
  <c r="D59" i="2"/>
  <c r="D60" i="2"/>
  <c r="D56" i="2"/>
  <c r="C57" i="2"/>
  <c r="C58" i="2"/>
  <c r="C59" i="2"/>
  <c r="C60" i="2"/>
  <c r="C56" i="2"/>
  <c r="B57" i="2"/>
  <c r="B58" i="2"/>
  <c r="B59" i="2"/>
  <c r="B60" i="2"/>
  <c r="B56" i="2"/>
  <c r="A57" i="2"/>
  <c r="A58" i="2"/>
  <c r="A59" i="2"/>
  <c r="A60" i="2"/>
  <c r="A56" i="2"/>
  <c r="D46" i="2"/>
  <c r="D47" i="2"/>
  <c r="D48" i="2"/>
  <c r="D49" i="2"/>
  <c r="D50" i="2"/>
  <c r="D45" i="2"/>
  <c r="C46" i="2"/>
  <c r="C47" i="2"/>
  <c r="C48" i="2"/>
  <c r="C49" i="2"/>
  <c r="C50" i="2"/>
  <c r="C45" i="2"/>
  <c r="B46" i="2"/>
  <c r="B47" i="2"/>
  <c r="B48" i="2"/>
  <c r="B49" i="2"/>
  <c r="B50" i="2"/>
  <c r="B45" i="2"/>
  <c r="A46" i="2"/>
  <c r="A47" i="2"/>
  <c r="A48" i="2"/>
  <c r="A49" i="2"/>
  <c r="A50" i="2"/>
  <c r="A45" i="2"/>
  <c r="D35" i="2"/>
  <c r="D36" i="2"/>
  <c r="D37" i="2"/>
  <c r="D38" i="2"/>
  <c r="D39" i="2"/>
  <c r="D34" i="2"/>
  <c r="C35" i="2"/>
  <c r="C36" i="2"/>
  <c r="C37" i="2"/>
  <c r="C38" i="2"/>
  <c r="C39" i="2"/>
  <c r="C34" i="2"/>
  <c r="B35" i="2"/>
  <c r="B36" i="2"/>
  <c r="B37" i="2"/>
  <c r="B38" i="2"/>
  <c r="B39" i="2"/>
  <c r="B34" i="2"/>
  <c r="A35" i="2"/>
  <c r="A36" i="2"/>
  <c r="A37" i="2"/>
  <c r="A38" i="2"/>
  <c r="A39" i="2"/>
  <c r="A34" i="2"/>
  <c r="D24" i="2"/>
  <c r="D25" i="2"/>
  <c r="D26" i="2"/>
  <c r="D27" i="2"/>
  <c r="D28" i="2"/>
  <c r="D23" i="2"/>
  <c r="C24" i="2"/>
  <c r="C25" i="2"/>
  <c r="C26" i="2"/>
  <c r="C27" i="2"/>
  <c r="C28" i="2"/>
  <c r="C23" i="2"/>
  <c r="B24" i="2"/>
  <c r="B25" i="2"/>
  <c r="B26" i="2"/>
  <c r="B27" i="2"/>
  <c r="B28" i="2"/>
  <c r="B23" i="2"/>
  <c r="A24" i="2"/>
  <c r="A25" i="2"/>
  <c r="A26" i="2"/>
  <c r="A27" i="2"/>
  <c r="A28" i="2"/>
  <c r="A23" i="2"/>
  <c r="D15" i="2"/>
  <c r="D16" i="2"/>
  <c r="D17" i="2"/>
  <c r="D14" i="2"/>
  <c r="C15" i="2"/>
  <c r="C16" i="2"/>
  <c r="C17" i="2"/>
  <c r="C14" i="2"/>
  <c r="B15" i="2"/>
  <c r="B16" i="2"/>
  <c r="B17" i="2"/>
  <c r="B14" i="2"/>
  <c r="A15" i="2"/>
  <c r="A16" i="2"/>
  <c r="A17" i="2"/>
  <c r="A14" i="2"/>
  <c r="E71" i="1"/>
  <c r="L70" i="1"/>
  <c r="E70" i="1"/>
  <c r="L69" i="1"/>
  <c r="E69" i="1"/>
  <c r="L68" i="1"/>
  <c r="E68" i="1"/>
  <c r="L67" i="1"/>
  <c r="E67" i="1"/>
  <c r="L66" i="1"/>
  <c r="E66" i="1"/>
  <c r="L65" i="1"/>
  <c r="E65" i="1"/>
  <c r="L64" i="1"/>
  <c r="E64" i="1"/>
  <c r="P50" i="2" l="1"/>
  <c r="R50" i="2" s="1"/>
  <c r="P35" i="2"/>
  <c r="R35" i="2" s="1"/>
  <c r="P58" i="2"/>
  <c r="R58" i="2" s="1"/>
  <c r="P59" i="2"/>
  <c r="R59" i="2" s="1"/>
  <c r="P67" i="2"/>
  <c r="R67" i="2" s="1"/>
  <c r="P69" i="2"/>
  <c r="R69" i="2" s="1"/>
  <c r="P76" i="2"/>
  <c r="R76" i="2" s="1"/>
  <c r="P78" i="2"/>
  <c r="R78" i="2" s="1"/>
  <c r="P66" i="2"/>
  <c r="R66" i="2" s="1"/>
  <c r="P75" i="2"/>
  <c r="R75" i="2" s="1"/>
  <c r="P48" i="2"/>
  <c r="R48" i="2" s="1"/>
  <c r="P56" i="2"/>
  <c r="R56" i="2" s="1"/>
  <c r="P24" i="2"/>
  <c r="R24" i="2" s="1"/>
  <c r="P39" i="2"/>
  <c r="R39" i="2" s="1"/>
  <c r="P46" i="2"/>
  <c r="R46" i="2" s="1"/>
  <c r="P57" i="2"/>
  <c r="R57" i="2" s="1"/>
  <c r="P25" i="2"/>
  <c r="R25" i="2" s="1"/>
  <c r="P34" i="2"/>
  <c r="R34" i="2" s="1"/>
  <c r="P36" i="2"/>
  <c r="R36" i="2" s="1"/>
  <c r="P45" i="2"/>
  <c r="R45" i="2" s="1"/>
  <c r="P60" i="2"/>
  <c r="R60" i="2" s="1"/>
  <c r="P26" i="2"/>
  <c r="R26" i="2" s="1"/>
  <c r="P49" i="2"/>
  <c r="R49" i="2" s="1"/>
  <c r="P47" i="2"/>
  <c r="R47" i="2" s="1"/>
  <c r="P23" i="2"/>
  <c r="R23" i="2" s="1"/>
  <c r="P28" i="2"/>
  <c r="R28" i="2" s="1"/>
  <c r="P38" i="2"/>
  <c r="R38" i="2" s="1"/>
  <c r="P37" i="2"/>
  <c r="R37" i="2" s="1"/>
  <c r="P27" i="2"/>
  <c r="R27" i="2" s="1"/>
  <c r="M58" i="1"/>
  <c r="F58" i="1"/>
  <c r="L52" i="1"/>
  <c r="E52" i="1"/>
  <c r="L50" i="1"/>
  <c r="E50" i="1"/>
  <c r="L49" i="1"/>
  <c r="E49" i="1"/>
  <c r="M44" i="1"/>
  <c r="F44" i="1"/>
  <c r="L36" i="1"/>
  <c r="E35" i="1"/>
  <c r="M30" i="1"/>
  <c r="F30" i="1"/>
  <c r="L29" i="1"/>
  <c r="E29" i="1"/>
  <c r="L28" i="1"/>
  <c r="L24" i="1"/>
  <c r="L23" i="1"/>
  <c r="L22" i="1"/>
  <c r="L21" i="1"/>
  <c r="E21" i="1"/>
  <c r="M16" i="1"/>
  <c r="L15" i="1"/>
  <c r="L14" i="1"/>
  <c r="L13" i="1"/>
  <c r="L11" i="1"/>
  <c r="L7" i="1"/>
  <c r="P17" i="2"/>
  <c r="R17" i="2" s="1"/>
  <c r="P16" i="2"/>
  <c r="R16" i="2" s="1"/>
  <c r="P15" i="2"/>
  <c r="R15" i="2" s="1"/>
  <c r="P14" i="2"/>
  <c r="R14" i="2" s="1"/>
  <c r="D7" i="2"/>
  <c r="C7" i="2"/>
  <c r="D6" i="2"/>
  <c r="C6" i="2"/>
  <c r="B7" i="2"/>
  <c r="B8" i="2"/>
  <c r="B6" i="2"/>
  <c r="A7" i="2"/>
  <c r="A8" i="2"/>
  <c r="A6" i="2"/>
  <c r="E8" i="1"/>
  <c r="E10" i="1"/>
  <c r="E11" i="1"/>
  <c r="E13" i="1"/>
  <c r="E14" i="1"/>
  <c r="E15" i="1"/>
  <c r="E7" i="1"/>
  <c r="F16" i="1"/>
  <c r="E58" i="1" l="1"/>
  <c r="L30" i="1"/>
  <c r="P6" i="2"/>
  <c r="R6" i="2" s="1"/>
  <c r="P7" i="2"/>
  <c r="R7" i="2" s="1"/>
  <c r="L44" i="1"/>
  <c r="L58" i="1"/>
  <c r="E30" i="1"/>
  <c r="E44" i="1"/>
  <c r="P8" i="2"/>
  <c r="R8" i="2" s="1"/>
  <c r="L16" i="1"/>
  <c r="E16" i="1"/>
</calcChain>
</file>

<file path=xl/sharedStrings.xml><?xml version="1.0" encoding="utf-8"?>
<sst xmlns="http://schemas.openxmlformats.org/spreadsheetml/2006/main" count="437" uniqueCount="212">
  <si>
    <t xml:space="preserve">Code </t>
  </si>
  <si>
    <t>Course Name</t>
  </si>
  <si>
    <t>Theory</t>
  </si>
  <si>
    <t>Practice</t>
  </si>
  <si>
    <t>Credit</t>
  </si>
  <si>
    <t>ECTS</t>
  </si>
  <si>
    <t>Total</t>
  </si>
  <si>
    <t>TH. h/w</t>
  </si>
  <si>
    <t>PR. h/w</t>
  </si>
  <si>
    <t>Work h/Assig.</t>
  </si>
  <si>
    <t>No. Quizs.</t>
  </si>
  <si>
    <t>No. Assigs.</t>
  </si>
  <si>
    <t>WorkLoad for Quizes</t>
  </si>
  <si>
    <t>WorkLoad for Projects</t>
  </si>
  <si>
    <t>No. Projs.</t>
  </si>
  <si>
    <t>Study h/Quiz.</t>
  </si>
  <si>
    <t>Work h/Proj.</t>
  </si>
  <si>
    <t>Total Study hrs. for Mid Exam</t>
  </si>
  <si>
    <t>Total Study hrs. for Final Exam</t>
  </si>
  <si>
    <t>WorkLoad for Assigs.</t>
  </si>
  <si>
    <t>Total ECTS</t>
  </si>
  <si>
    <t>Contact hrs. at Uni</t>
  </si>
  <si>
    <t>Student's Self- Study at Home</t>
  </si>
  <si>
    <t>First Semester</t>
  </si>
  <si>
    <t>total hrs.</t>
  </si>
  <si>
    <t>Checking ECTS?</t>
  </si>
  <si>
    <t>Fall Term/First Semester</t>
  </si>
  <si>
    <t>Spring Term/Second Semester</t>
  </si>
  <si>
    <t>F i r s t  G r a d e</t>
  </si>
  <si>
    <t>S e c o n d  G r a d e</t>
  </si>
  <si>
    <t>T h i r d  G r a d e</t>
  </si>
  <si>
    <t>F o u r t h  G r a d e</t>
  </si>
  <si>
    <t>Fall Term/Third Semester</t>
  </si>
  <si>
    <t>Spring Term/Fourth Semester</t>
  </si>
  <si>
    <t>Fall Term/Fifth Semester</t>
  </si>
  <si>
    <t>Spring Term/Sixth Semester</t>
  </si>
  <si>
    <t>Fall Term/Seventh Semester</t>
  </si>
  <si>
    <t>Spring Term/Eighth Semester</t>
  </si>
  <si>
    <t>E l e c t i v e s</t>
  </si>
  <si>
    <t>Technical Electives</t>
  </si>
  <si>
    <t>Nontechnical Electives</t>
  </si>
  <si>
    <t>Second Semester</t>
  </si>
  <si>
    <t>Third Semester</t>
  </si>
  <si>
    <t>Fourth Semester</t>
  </si>
  <si>
    <t>Fifth Semester</t>
  </si>
  <si>
    <t>Sixth Semester</t>
  </si>
  <si>
    <t>Seventh Semester</t>
  </si>
  <si>
    <t>Eighth Semester</t>
  </si>
  <si>
    <t>Doc Num</t>
  </si>
  <si>
    <t>Rev/ Issue Date</t>
  </si>
  <si>
    <t>2-19/1/2019</t>
  </si>
  <si>
    <t>TIU.FA.FR.</t>
  </si>
  <si>
    <t>Curriculum Table</t>
  </si>
  <si>
    <t>WorkLoad for …….</t>
  </si>
  <si>
    <t>No. …..</t>
  </si>
  <si>
    <t>Work h/…...</t>
  </si>
  <si>
    <t>ects dep</t>
  </si>
  <si>
    <t>MA101</t>
  </si>
  <si>
    <t>General Biology I</t>
  </si>
  <si>
    <t>MA103</t>
  </si>
  <si>
    <t>General Chemistry</t>
  </si>
  <si>
    <t>MA 107</t>
  </si>
  <si>
    <t>Laboratory Instrumentation and lab safety</t>
  </si>
  <si>
    <t>MA109</t>
  </si>
  <si>
    <t>Human Rights</t>
  </si>
  <si>
    <t>MA108</t>
  </si>
  <si>
    <t>Biophysics</t>
  </si>
  <si>
    <t>ELT103</t>
  </si>
  <si>
    <t>Advanced  English</t>
  </si>
  <si>
    <t>KUR105</t>
  </si>
  <si>
    <t>Kurdology I</t>
  </si>
  <si>
    <t>DBT 101</t>
  </si>
  <si>
    <t>Academic Debate and Critical Thinking I</t>
  </si>
  <si>
    <t>Non-Technical  Elective</t>
  </si>
  <si>
    <t>MA102</t>
  </si>
  <si>
    <t>General Biology II</t>
  </si>
  <si>
    <t>MA104</t>
  </si>
  <si>
    <t>Analytical Chemistry</t>
  </si>
  <si>
    <t>MA106</t>
  </si>
  <si>
    <t>Organic Chemistry</t>
  </si>
  <si>
    <t>IT 103</t>
  </si>
  <si>
    <t>Introduction to Information Technology</t>
  </si>
  <si>
    <t>DBT 102</t>
  </si>
  <si>
    <t>Academic Debate and Critical Thinking II</t>
  </si>
  <si>
    <t>ELT104</t>
  </si>
  <si>
    <t>Technical English</t>
  </si>
  <si>
    <t>KUR106</t>
  </si>
  <si>
    <t>Kurdology II</t>
  </si>
  <si>
    <t>Non-Technical Elective</t>
  </si>
  <si>
    <t>MA 217</t>
  </si>
  <si>
    <t>Histology and Histopathology</t>
  </si>
  <si>
    <t>MA 203</t>
  </si>
  <si>
    <t xml:space="preserve"> Human Physiology</t>
  </si>
  <si>
    <t>MA 205</t>
  </si>
  <si>
    <t>Genetics</t>
  </si>
  <si>
    <t>MA 207</t>
  </si>
  <si>
    <t>General and Systematic Biochemistry</t>
  </si>
  <si>
    <t>MA 209</t>
  </si>
  <si>
    <t>Biostatistics</t>
  </si>
  <si>
    <t>MA 211</t>
  </si>
  <si>
    <t xml:space="preserve">General Microbiology </t>
  </si>
  <si>
    <t>MA 213</t>
  </si>
  <si>
    <t>Medical Terminology I</t>
  </si>
  <si>
    <t>MA 215</t>
  </si>
  <si>
    <t>Immunology &amp; Clinical Immunology I</t>
  </si>
  <si>
    <t>MA 202</t>
  </si>
  <si>
    <t>General and Clinical Biochemistry</t>
  </si>
  <si>
    <t>MA 204</t>
  </si>
  <si>
    <t>Systematic Physiology</t>
  </si>
  <si>
    <t>MA 206</t>
  </si>
  <si>
    <t>Human Genetics</t>
  </si>
  <si>
    <t>MA 218</t>
  </si>
  <si>
    <t>Human Anatomy</t>
  </si>
  <si>
    <t>MA 210</t>
  </si>
  <si>
    <t>Immunology and Clinical Immunology II</t>
  </si>
  <si>
    <t>MA 212</t>
  </si>
  <si>
    <t>Medical Microbiology</t>
  </si>
  <si>
    <t>MA 214</t>
  </si>
  <si>
    <t>Medical Terminology II</t>
  </si>
  <si>
    <t>MA 216</t>
  </si>
  <si>
    <t>Personal Carrier and Laboratory Security</t>
  </si>
  <si>
    <t>MA 301</t>
  </si>
  <si>
    <t>Medical Parasitology I</t>
  </si>
  <si>
    <t>MA 305</t>
  </si>
  <si>
    <t>Hematology and Clinical Hematology</t>
  </si>
  <si>
    <t>MA 307</t>
  </si>
  <si>
    <t>Molecular Biology I</t>
  </si>
  <si>
    <t>MA 309</t>
  </si>
  <si>
    <t>Medical Specimens</t>
  </si>
  <si>
    <t>MA 311</t>
  </si>
  <si>
    <t>Microbial Physiology</t>
  </si>
  <si>
    <t>MA 313</t>
  </si>
  <si>
    <t>Public Health</t>
  </si>
  <si>
    <t>MA 315</t>
  </si>
  <si>
    <t>Quality Assurance and Control</t>
  </si>
  <si>
    <t>MA 302</t>
  </si>
  <si>
    <t>Medical Parasitology II</t>
  </si>
  <si>
    <t>MA 304</t>
  </si>
  <si>
    <t xml:space="preserve">Endocrinology </t>
  </si>
  <si>
    <t>MA 308</t>
  </si>
  <si>
    <t xml:space="preserve">Biotechnology </t>
  </si>
  <si>
    <t>MA 310</t>
  </si>
  <si>
    <t xml:space="preserve">Microbial Diagnosis </t>
  </si>
  <si>
    <t>MA 314</t>
  </si>
  <si>
    <t>Medical and Professional Ethics</t>
  </si>
  <si>
    <t>MA 316</t>
  </si>
  <si>
    <t>Blood Transfusion</t>
  </si>
  <si>
    <t>MA 318</t>
  </si>
  <si>
    <t>Summer Training</t>
  </si>
  <si>
    <t>Technical Elective (Enzymatic Diagnosis)</t>
  </si>
  <si>
    <t>MA 401</t>
  </si>
  <si>
    <t>Mycology</t>
  </si>
  <si>
    <t>MA 403</t>
  </si>
  <si>
    <t>Medical Virology</t>
  </si>
  <si>
    <t>MA 405</t>
  </si>
  <si>
    <t>Medical Bacteriology</t>
  </si>
  <si>
    <t>MA 407</t>
  </si>
  <si>
    <t>Advenced Clinical Biochemistry I</t>
  </si>
  <si>
    <t>MA 409</t>
  </si>
  <si>
    <t>Pathology</t>
  </si>
  <si>
    <t>MA 411</t>
  </si>
  <si>
    <t>Pharmacology &amp; Clinical Pharmacology</t>
  </si>
  <si>
    <t>MA 413</t>
  </si>
  <si>
    <t>Research project</t>
  </si>
  <si>
    <t>MA 415</t>
  </si>
  <si>
    <t>Primary Health Care</t>
  </si>
  <si>
    <t>Tecnical Elective</t>
  </si>
  <si>
    <t>MA 402</t>
  </si>
  <si>
    <t>Medical Mycology</t>
  </si>
  <si>
    <t>MA 404</t>
  </si>
  <si>
    <t>Medical Toxicology</t>
  </si>
  <si>
    <t>MA 406</t>
  </si>
  <si>
    <t>Advanced Clinical Biochemistry II</t>
  </si>
  <si>
    <t>MA 408</t>
  </si>
  <si>
    <t>Molecular Biotechnology</t>
  </si>
  <si>
    <t>MA 414</t>
  </si>
  <si>
    <t>Systematic Pathology</t>
  </si>
  <si>
    <t>MA 410</t>
  </si>
  <si>
    <t>Research Project</t>
  </si>
  <si>
    <t>MA 412</t>
  </si>
  <si>
    <t>MA 317</t>
  </si>
  <si>
    <t>Nutrition and Energy</t>
  </si>
  <si>
    <t>MA 502</t>
  </si>
  <si>
    <t>Pollution</t>
  </si>
  <si>
    <t>MA 503</t>
  </si>
  <si>
    <t>Clinical test</t>
  </si>
  <si>
    <t>MA 504</t>
  </si>
  <si>
    <t>Medical Evolution</t>
  </si>
  <si>
    <t>MA 505</t>
  </si>
  <si>
    <t>Microtechniques</t>
  </si>
  <si>
    <t>MA 506</t>
  </si>
  <si>
    <t>Hormonal Disorders</t>
  </si>
  <si>
    <t>MA 507</t>
  </si>
  <si>
    <t>Serum and Vaccines</t>
  </si>
  <si>
    <t>MA 508</t>
  </si>
  <si>
    <t>Blood Banking</t>
  </si>
  <si>
    <t>TUR 121</t>
  </si>
  <si>
    <t>Turkish I</t>
  </si>
  <si>
    <t>TUR 122</t>
  </si>
  <si>
    <t>Turkish II</t>
  </si>
  <si>
    <t>GEN 203</t>
  </si>
  <si>
    <t>Art</t>
  </si>
  <si>
    <t>GEN 202</t>
  </si>
  <si>
    <t>Music</t>
  </si>
  <si>
    <t>MA 111</t>
  </si>
  <si>
    <t>Calculus I</t>
  </si>
  <si>
    <t>GEN502</t>
  </si>
  <si>
    <t>Calculus  II</t>
  </si>
  <si>
    <t>GEN503</t>
  </si>
  <si>
    <t>Market Mapping</t>
  </si>
  <si>
    <t>Unit: MED Department</t>
  </si>
  <si>
    <t>Technical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</si>
</sst>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6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0" fillId="13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wrapText="1"/>
    </xf>
    <xf numFmtId="1" fontId="7" fillId="12" borderId="30" xfId="0" applyNumberFormat="1" applyFont="1" applyFill="1" applyBorder="1" applyAlignment="1">
      <alignment horizontal="center" wrapText="1"/>
    </xf>
    <xf numFmtId="1" fontId="4" fillId="10" borderId="35" xfId="0" applyNumberFormat="1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3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0" fillId="11" borderId="19" xfId="0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 readingOrder="2"/>
    </xf>
    <xf numFmtId="0" fontId="10" fillId="17" borderId="5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 readingOrder="2"/>
    </xf>
    <xf numFmtId="0" fontId="10" fillId="17" borderId="5" xfId="0" applyFont="1" applyFill="1" applyBorder="1" applyAlignment="1">
      <alignment horizontal="left" vertical="center" wrapText="1" readingOrder="2"/>
    </xf>
    <xf numFmtId="0" fontId="10" fillId="0" borderId="5" xfId="0" applyFont="1" applyFill="1" applyBorder="1"/>
    <xf numFmtId="0" fontId="10" fillId="0" borderId="5" xfId="0" applyFont="1" applyBorder="1"/>
    <xf numFmtId="0" fontId="0" fillId="0" borderId="4" xfId="0" applyFont="1" applyFill="1" applyBorder="1" applyAlignment="1">
      <alignment vertical="center" wrapText="1" readingOrder="2"/>
    </xf>
    <xf numFmtId="0" fontId="0" fillId="0" borderId="41" xfId="0" applyFont="1" applyFill="1" applyBorder="1" applyAlignment="1">
      <alignment horizontal="left" vertical="center" wrapText="1" readingOrder="2"/>
    </xf>
    <xf numFmtId="0" fontId="10" fillId="17" borderId="5" xfId="0" applyFont="1" applyFill="1" applyBorder="1" applyAlignment="1">
      <alignment horizontal="center" vertical="center" wrapText="1" readingOrder="2"/>
    </xf>
    <xf numFmtId="0" fontId="0" fillId="0" borderId="5" xfId="0" applyFont="1" applyFill="1" applyBorder="1" applyAlignment="1">
      <alignment vertical="center" wrapText="1" readingOrder="2"/>
    </xf>
    <xf numFmtId="0" fontId="0" fillId="0" borderId="5" xfId="0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19" borderId="29" xfId="0" applyFont="1" applyFill="1" applyBorder="1" applyAlignment="1">
      <alignment horizontal="center" vertical="center" wrapText="1"/>
    </xf>
    <xf numFmtId="1" fontId="12" fillId="19" borderId="42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5" fillId="19" borderId="28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10" fillId="0" borderId="5" xfId="0" applyFont="1" applyFill="1" applyBorder="1" applyAlignment="1">
      <alignment horizontal="left" vertical="center" wrapText="1" readingOrder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8" borderId="0" xfId="0" applyFill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9" fillId="15" borderId="0" xfId="0" applyFont="1" applyFill="1" applyAlignment="1">
      <alignment horizontal="center" wrapText="1"/>
    </xf>
    <xf numFmtId="0" fontId="5" fillId="14" borderId="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1" fillId="8" borderId="38" xfId="0" applyFont="1" applyFill="1" applyBorder="1" applyAlignment="1">
      <alignment horizontal="center" wrapText="1"/>
    </xf>
    <xf numFmtId="0" fontId="1" fillId="8" borderId="39" xfId="0" applyFont="1" applyFill="1" applyBorder="1" applyAlignment="1">
      <alignment horizontal="center" wrapText="1"/>
    </xf>
    <xf numFmtId="0" fontId="1" fillId="8" borderId="40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5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7"/>
      <tableStyleElement type="headerRow" dxfId="56"/>
    </tableStyle>
  </tableStyles>
  <colors>
    <mruColors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0</xdr:row>
      <xdr:rowOff>0</xdr:rowOff>
    </xdr:from>
    <xdr:to>
      <xdr:col>1</xdr:col>
      <xdr:colOff>1208617</xdr:colOff>
      <xdr:row>1</xdr:row>
      <xdr:rowOff>142875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424" t="3588" r="2627"/>
        <a:stretch/>
      </xdr:blipFill>
      <xdr:spPr bwMode="auto">
        <a:xfrm>
          <a:off x="1111250" y="0"/>
          <a:ext cx="647700" cy="5767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4"/>
  <sheetViews>
    <sheetView tabSelected="1" view="pageBreakPreview" topLeftCell="A19" zoomScale="90" zoomScaleNormal="90" zoomScaleSheetLayoutView="90" workbookViewId="0">
      <selection activeCell="D37" sqref="D37"/>
    </sheetView>
  </sheetViews>
  <sheetFormatPr defaultColWidth="9.140625" defaultRowHeight="15" x14ac:dyDescent="0.25"/>
  <cols>
    <col min="1" max="1" width="9.5703125" style="1" bestFit="1" customWidth="1"/>
    <col min="2" max="2" width="43.7109375" style="1" customWidth="1"/>
    <col min="3" max="3" width="7.140625" style="1" bestFit="1" customWidth="1"/>
    <col min="4" max="4" width="8" style="1" bestFit="1" customWidth="1"/>
    <col min="5" max="5" width="6.42578125" style="1" bestFit="1" customWidth="1"/>
    <col min="6" max="6" width="5.140625" style="1" bestFit="1" customWidth="1"/>
    <col min="7" max="7" width="4.140625" style="1" customWidth="1"/>
    <col min="8" max="8" width="9.140625" style="1" bestFit="1" customWidth="1"/>
    <col min="9" max="9" width="43.5703125" style="1" customWidth="1"/>
    <col min="10" max="10" width="7.140625" style="1" bestFit="1" customWidth="1"/>
    <col min="11" max="11" width="8" style="1" bestFit="1" customWidth="1"/>
    <col min="12" max="12" width="6.42578125" style="1" bestFit="1" customWidth="1"/>
    <col min="13" max="13" width="5.140625" style="1" bestFit="1" customWidth="1"/>
    <col min="14" max="16384" width="9.140625" style="1"/>
  </cols>
  <sheetData>
    <row r="1" spans="1:16" ht="33.75" customHeight="1" x14ac:dyDescent="0.25">
      <c r="A1" s="77"/>
      <c r="B1" s="78"/>
      <c r="C1" s="86" t="s">
        <v>52</v>
      </c>
      <c r="D1" s="86"/>
      <c r="E1" s="86"/>
      <c r="F1" s="86"/>
      <c r="G1" s="86"/>
      <c r="H1" s="86"/>
      <c r="I1" s="86"/>
      <c r="J1" s="85" t="s">
        <v>48</v>
      </c>
      <c r="K1" s="85"/>
      <c r="L1" s="85" t="s">
        <v>51</v>
      </c>
      <c r="M1" s="85"/>
      <c r="N1" s="37"/>
      <c r="O1" s="37"/>
      <c r="P1" s="37"/>
    </row>
    <row r="2" spans="1:16" x14ac:dyDescent="0.25">
      <c r="A2" s="79"/>
      <c r="B2" s="80"/>
      <c r="C2" s="87" t="s">
        <v>210</v>
      </c>
      <c r="D2" s="87"/>
      <c r="E2" s="87"/>
      <c r="F2" s="87"/>
      <c r="G2" s="87"/>
      <c r="H2" s="87"/>
      <c r="I2" s="87"/>
      <c r="J2" s="85" t="s">
        <v>49</v>
      </c>
      <c r="K2" s="85"/>
      <c r="L2" s="85" t="s">
        <v>50</v>
      </c>
      <c r="M2" s="85"/>
      <c r="N2" s="37"/>
      <c r="O2" s="37"/>
      <c r="P2" s="37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4" thickBot="1" x14ac:dyDescent="0.4">
      <c r="A4" s="81" t="s">
        <v>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37"/>
      <c r="O4" s="37"/>
      <c r="P4" s="37"/>
    </row>
    <row r="5" spans="1:16" ht="16.5" customHeight="1" thickBot="1" x14ac:dyDescent="0.3">
      <c r="A5" s="82" t="s">
        <v>26</v>
      </c>
      <c r="B5" s="83"/>
      <c r="C5" s="83"/>
      <c r="D5" s="83"/>
      <c r="E5" s="83"/>
      <c r="F5" s="84"/>
      <c r="G5" s="37"/>
      <c r="H5" s="82" t="s">
        <v>27</v>
      </c>
      <c r="I5" s="83"/>
      <c r="J5" s="83"/>
      <c r="K5" s="83"/>
      <c r="L5" s="83"/>
      <c r="M5" s="84"/>
      <c r="N5" s="37"/>
      <c r="O5" s="37"/>
      <c r="P5" s="37"/>
    </row>
    <row r="6" spans="1:16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3" t="s">
        <v>5</v>
      </c>
      <c r="G6" s="37"/>
      <c r="H6" s="2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3" t="s">
        <v>5</v>
      </c>
      <c r="N6" s="37"/>
      <c r="O6" s="37"/>
      <c r="P6" s="37"/>
    </row>
    <row r="7" spans="1:16" ht="16.5" customHeight="1" x14ac:dyDescent="0.25">
      <c r="A7" s="42" t="s">
        <v>57</v>
      </c>
      <c r="B7" s="66" t="s">
        <v>58</v>
      </c>
      <c r="C7" s="67">
        <v>2</v>
      </c>
      <c r="D7" s="67">
        <v>3</v>
      </c>
      <c r="E7" s="6">
        <f>C7+D7/2</f>
        <v>3.5</v>
      </c>
      <c r="F7" s="36">
        <v>5</v>
      </c>
      <c r="G7" s="37"/>
      <c r="H7" s="42" t="s">
        <v>74</v>
      </c>
      <c r="I7" s="66" t="s">
        <v>75</v>
      </c>
      <c r="J7" s="68">
        <v>2</v>
      </c>
      <c r="K7" s="68">
        <v>3</v>
      </c>
      <c r="L7" s="6">
        <f>J7+K7/2</f>
        <v>3.5</v>
      </c>
      <c r="M7" s="36">
        <v>5</v>
      </c>
      <c r="N7" s="37"/>
      <c r="O7" s="37"/>
      <c r="P7" s="37"/>
    </row>
    <row r="8" spans="1:16" ht="16.5" customHeight="1" x14ac:dyDescent="0.25">
      <c r="A8" s="45" t="s">
        <v>59</v>
      </c>
      <c r="B8" s="46" t="s">
        <v>60</v>
      </c>
      <c r="C8" s="67">
        <v>2</v>
      </c>
      <c r="D8" s="67">
        <v>3</v>
      </c>
      <c r="E8" s="6">
        <f t="shared" ref="E8:E15" si="0">C8+D8/2</f>
        <v>3.5</v>
      </c>
      <c r="F8" s="36">
        <v>4</v>
      </c>
      <c r="G8" s="37"/>
      <c r="H8" s="42" t="s">
        <v>76</v>
      </c>
      <c r="I8" s="48" t="s">
        <v>77</v>
      </c>
      <c r="J8" s="67">
        <v>2</v>
      </c>
      <c r="K8" s="67">
        <v>2</v>
      </c>
      <c r="L8" s="40">
        <f t="shared" ref="L8:L10" si="1">J8+K8/2</f>
        <v>3</v>
      </c>
      <c r="M8" s="36">
        <v>6</v>
      </c>
      <c r="N8" s="37"/>
      <c r="O8" s="37"/>
      <c r="P8" s="37"/>
    </row>
    <row r="9" spans="1:16" ht="16.5" customHeight="1" x14ac:dyDescent="0.25">
      <c r="A9" s="45" t="s">
        <v>61</v>
      </c>
      <c r="B9" s="46" t="s">
        <v>62</v>
      </c>
      <c r="C9" s="67">
        <v>1</v>
      </c>
      <c r="D9" s="67">
        <v>2</v>
      </c>
      <c r="E9" s="59">
        <f t="shared" si="0"/>
        <v>2</v>
      </c>
      <c r="F9" s="71">
        <v>3</v>
      </c>
      <c r="G9" s="37"/>
      <c r="H9" s="42" t="s">
        <v>78</v>
      </c>
      <c r="I9" s="66" t="s">
        <v>79</v>
      </c>
      <c r="J9" s="67">
        <v>2</v>
      </c>
      <c r="K9" s="67">
        <v>2</v>
      </c>
      <c r="L9" s="41">
        <f t="shared" si="1"/>
        <v>3</v>
      </c>
      <c r="M9" s="36">
        <v>5</v>
      </c>
      <c r="N9" s="37"/>
      <c r="O9" s="37"/>
      <c r="P9" s="37"/>
    </row>
    <row r="10" spans="1:16" ht="16.5" customHeight="1" x14ac:dyDescent="0.25">
      <c r="A10" s="72" t="s">
        <v>63</v>
      </c>
      <c r="B10" s="69" t="s">
        <v>64</v>
      </c>
      <c r="C10" s="59">
        <v>2</v>
      </c>
      <c r="D10" s="59">
        <v>0</v>
      </c>
      <c r="E10" s="59">
        <f t="shared" si="0"/>
        <v>2</v>
      </c>
      <c r="F10" s="71">
        <v>3</v>
      </c>
      <c r="G10" s="37"/>
      <c r="H10" s="42" t="s">
        <v>80</v>
      </c>
      <c r="I10" s="66" t="s">
        <v>81</v>
      </c>
      <c r="J10" s="67">
        <v>1</v>
      </c>
      <c r="K10" s="67">
        <v>2</v>
      </c>
      <c r="L10" s="59">
        <f t="shared" si="1"/>
        <v>2</v>
      </c>
      <c r="M10" s="71">
        <v>3</v>
      </c>
      <c r="N10" s="37"/>
      <c r="O10" s="37"/>
      <c r="P10" s="37"/>
    </row>
    <row r="11" spans="1:16" ht="16.5" customHeight="1" x14ac:dyDescent="0.25">
      <c r="A11" s="72" t="s">
        <v>65</v>
      </c>
      <c r="B11" s="69" t="s">
        <v>66</v>
      </c>
      <c r="C11" s="59">
        <v>2</v>
      </c>
      <c r="D11" s="59">
        <v>2</v>
      </c>
      <c r="E11" s="59">
        <f t="shared" si="0"/>
        <v>3</v>
      </c>
      <c r="F11" s="71">
        <v>4</v>
      </c>
      <c r="G11" s="37"/>
      <c r="H11" s="72"/>
      <c r="I11" s="69"/>
      <c r="J11" s="59"/>
      <c r="K11" s="59"/>
      <c r="L11" s="59">
        <f t="shared" ref="L11:L15" si="2">J11+K11/2</f>
        <v>0</v>
      </c>
      <c r="M11" s="71"/>
      <c r="N11" s="37"/>
      <c r="O11" s="37"/>
      <c r="P11" s="37"/>
    </row>
    <row r="12" spans="1:16" ht="16.5" customHeight="1" x14ac:dyDescent="0.25">
      <c r="A12" s="72" t="s">
        <v>67</v>
      </c>
      <c r="B12" s="69" t="s">
        <v>68</v>
      </c>
      <c r="C12" s="59">
        <v>3</v>
      </c>
      <c r="D12" s="59">
        <v>0</v>
      </c>
      <c r="E12" s="59">
        <f t="shared" si="0"/>
        <v>3</v>
      </c>
      <c r="F12" s="71">
        <v>3</v>
      </c>
      <c r="G12" s="37"/>
      <c r="H12" s="72" t="s">
        <v>82</v>
      </c>
      <c r="I12" s="69" t="s">
        <v>83</v>
      </c>
      <c r="J12" s="59">
        <v>2</v>
      </c>
      <c r="K12" s="59">
        <v>0</v>
      </c>
      <c r="L12" s="59">
        <f t="shared" si="2"/>
        <v>2</v>
      </c>
      <c r="M12" s="71">
        <v>3</v>
      </c>
      <c r="N12" s="37"/>
      <c r="O12" s="37"/>
      <c r="P12" s="37"/>
    </row>
    <row r="13" spans="1:16" x14ac:dyDescent="0.25">
      <c r="A13" s="72" t="s">
        <v>69</v>
      </c>
      <c r="B13" s="69" t="s">
        <v>70</v>
      </c>
      <c r="C13" s="59">
        <v>2</v>
      </c>
      <c r="D13" s="59">
        <v>0</v>
      </c>
      <c r="E13" s="59">
        <f t="shared" si="0"/>
        <v>2</v>
      </c>
      <c r="F13" s="71">
        <v>2</v>
      </c>
      <c r="G13" s="37"/>
      <c r="H13" s="72" t="s">
        <v>84</v>
      </c>
      <c r="I13" s="69" t="s">
        <v>85</v>
      </c>
      <c r="J13" s="59">
        <v>3</v>
      </c>
      <c r="K13" s="59">
        <v>0</v>
      </c>
      <c r="L13" s="59">
        <f t="shared" si="2"/>
        <v>3</v>
      </c>
      <c r="M13" s="71">
        <v>3</v>
      </c>
      <c r="N13" s="37"/>
      <c r="O13" s="37"/>
      <c r="P13" s="37"/>
    </row>
    <row r="14" spans="1:16" x14ac:dyDescent="0.25">
      <c r="A14" s="72" t="s">
        <v>71</v>
      </c>
      <c r="B14" s="69" t="s">
        <v>72</v>
      </c>
      <c r="C14" s="59">
        <v>2</v>
      </c>
      <c r="D14" s="59">
        <v>0</v>
      </c>
      <c r="E14" s="59">
        <f t="shared" si="0"/>
        <v>2</v>
      </c>
      <c r="F14" s="71">
        <v>3</v>
      </c>
      <c r="G14" s="37"/>
      <c r="H14" s="72" t="s">
        <v>86</v>
      </c>
      <c r="I14" s="69" t="s">
        <v>87</v>
      </c>
      <c r="J14" s="59">
        <v>2</v>
      </c>
      <c r="K14" s="59">
        <v>0</v>
      </c>
      <c r="L14" s="59">
        <f t="shared" si="2"/>
        <v>2</v>
      </c>
      <c r="M14" s="71">
        <v>2</v>
      </c>
      <c r="N14" s="37"/>
      <c r="O14" s="37"/>
      <c r="P14" s="37"/>
    </row>
    <row r="15" spans="1:16" ht="33.75" customHeight="1" thickBot="1" x14ac:dyDescent="0.3">
      <c r="A15" s="72"/>
      <c r="B15" s="73" t="s">
        <v>73</v>
      </c>
      <c r="C15" s="74">
        <v>2</v>
      </c>
      <c r="D15" s="74">
        <v>0</v>
      </c>
      <c r="E15" s="59">
        <f t="shared" si="0"/>
        <v>2</v>
      </c>
      <c r="F15" s="71">
        <v>3</v>
      </c>
      <c r="G15" s="37"/>
      <c r="H15" s="72"/>
      <c r="I15" s="73" t="s">
        <v>88</v>
      </c>
      <c r="J15" s="74">
        <v>2</v>
      </c>
      <c r="K15" s="74">
        <v>0</v>
      </c>
      <c r="L15" s="59">
        <f t="shared" si="2"/>
        <v>2</v>
      </c>
      <c r="M15" s="71">
        <v>3</v>
      </c>
      <c r="N15" s="37"/>
      <c r="O15" s="37"/>
      <c r="P15" s="37"/>
    </row>
    <row r="16" spans="1:16" ht="16.5" thickTop="1" thickBot="1" x14ac:dyDescent="0.3">
      <c r="A16" s="88" t="s">
        <v>6</v>
      </c>
      <c r="B16" s="89"/>
      <c r="C16" s="89"/>
      <c r="D16" s="90"/>
      <c r="E16" s="34">
        <f>SUM(E7:E15)</f>
        <v>23</v>
      </c>
      <c r="F16" s="35">
        <f>SUM(F7:F15)</f>
        <v>30</v>
      </c>
      <c r="G16" s="37"/>
      <c r="H16" s="88" t="s">
        <v>6</v>
      </c>
      <c r="I16" s="89"/>
      <c r="J16" s="89"/>
      <c r="K16" s="90"/>
      <c r="L16" s="34">
        <f>SUM(L7:L15)</f>
        <v>20.5</v>
      </c>
      <c r="M16" s="35">
        <f>SUM(M7:M15)</f>
        <v>30</v>
      </c>
      <c r="N16" s="37"/>
      <c r="O16" s="37"/>
      <c r="P16" s="37"/>
    </row>
    <row r="17" spans="1:16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24" thickBot="1" x14ac:dyDescent="0.4">
      <c r="A18" s="81" t="s">
        <v>29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37"/>
      <c r="O18" s="37"/>
      <c r="P18" s="37"/>
    </row>
    <row r="19" spans="1:16" ht="16.5" customHeight="1" thickBot="1" x14ac:dyDescent="0.3">
      <c r="A19" s="82" t="s">
        <v>32</v>
      </c>
      <c r="B19" s="83"/>
      <c r="C19" s="83"/>
      <c r="D19" s="83"/>
      <c r="E19" s="83"/>
      <c r="F19" s="84"/>
      <c r="G19" s="37"/>
      <c r="H19" s="82" t="s">
        <v>33</v>
      </c>
      <c r="I19" s="83"/>
      <c r="J19" s="83"/>
      <c r="K19" s="83"/>
      <c r="L19" s="83"/>
      <c r="M19" s="84"/>
      <c r="N19" s="37"/>
      <c r="O19" s="37"/>
      <c r="P19" s="37"/>
    </row>
    <row r="20" spans="1:16" x14ac:dyDescent="0.25">
      <c r="A20" s="2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3" t="s">
        <v>5</v>
      </c>
      <c r="G20" s="37"/>
      <c r="H20" s="2" t="s">
        <v>0</v>
      </c>
      <c r="I20" s="3" t="s">
        <v>1</v>
      </c>
      <c r="J20" s="3" t="s">
        <v>2</v>
      </c>
      <c r="K20" s="3" t="s">
        <v>3</v>
      </c>
      <c r="L20" s="3" t="s">
        <v>4</v>
      </c>
      <c r="M20" s="33" t="s">
        <v>5</v>
      </c>
      <c r="N20" s="37"/>
      <c r="O20" s="37"/>
      <c r="P20" s="37"/>
    </row>
    <row r="21" spans="1:16" x14ac:dyDescent="0.25">
      <c r="A21" s="42" t="s">
        <v>89</v>
      </c>
      <c r="B21" s="49" t="s">
        <v>90</v>
      </c>
      <c r="C21" s="47">
        <v>2</v>
      </c>
      <c r="D21" s="47">
        <v>3</v>
      </c>
      <c r="E21" s="6">
        <f>C21+D21/2</f>
        <v>3.5</v>
      </c>
      <c r="F21" s="36">
        <v>5</v>
      </c>
      <c r="G21" s="37"/>
      <c r="H21" s="52" t="s">
        <v>105</v>
      </c>
      <c r="I21" s="43" t="s">
        <v>106</v>
      </c>
      <c r="J21" s="44">
        <v>2</v>
      </c>
      <c r="K21" s="44">
        <v>3</v>
      </c>
      <c r="L21" s="6">
        <f>J21+K21/2</f>
        <v>3.5</v>
      </c>
      <c r="M21" s="36">
        <v>4</v>
      </c>
      <c r="N21" s="37"/>
      <c r="O21" s="37"/>
      <c r="P21" s="37"/>
    </row>
    <row r="22" spans="1:16" x14ac:dyDescent="0.25">
      <c r="A22" s="42" t="s">
        <v>91</v>
      </c>
      <c r="B22" s="50" t="s">
        <v>92</v>
      </c>
      <c r="C22" s="47">
        <v>2</v>
      </c>
      <c r="D22" s="47">
        <v>3</v>
      </c>
      <c r="E22" s="40">
        <f t="shared" ref="E22:E28" si="3">C22+D22/2</f>
        <v>3.5</v>
      </c>
      <c r="F22" s="36">
        <v>4</v>
      </c>
      <c r="G22" s="37"/>
      <c r="H22" s="52" t="s">
        <v>107</v>
      </c>
      <c r="I22" s="51" t="s">
        <v>108</v>
      </c>
      <c r="J22" s="47">
        <v>2</v>
      </c>
      <c r="K22" s="47">
        <v>2</v>
      </c>
      <c r="L22" s="6">
        <f t="shared" ref="L22:L29" si="4">J22+K22/2</f>
        <v>3</v>
      </c>
      <c r="M22" s="36">
        <v>4</v>
      </c>
      <c r="N22" s="37"/>
      <c r="O22" s="37"/>
      <c r="P22" s="37"/>
    </row>
    <row r="23" spans="1:16" x14ac:dyDescent="0.25">
      <c r="A23" s="42" t="s">
        <v>93</v>
      </c>
      <c r="B23" s="51" t="s">
        <v>94</v>
      </c>
      <c r="C23" s="47">
        <v>2</v>
      </c>
      <c r="D23" s="47">
        <v>2</v>
      </c>
      <c r="E23" s="40">
        <f t="shared" si="3"/>
        <v>3</v>
      </c>
      <c r="F23" s="36">
        <v>3.5</v>
      </c>
      <c r="G23" s="37"/>
      <c r="H23" s="52" t="s">
        <v>109</v>
      </c>
      <c r="I23" s="50" t="s">
        <v>110</v>
      </c>
      <c r="J23" s="47">
        <v>2</v>
      </c>
      <c r="K23" s="47">
        <v>2</v>
      </c>
      <c r="L23" s="6">
        <f t="shared" si="4"/>
        <v>3</v>
      </c>
      <c r="M23" s="36">
        <v>4</v>
      </c>
      <c r="N23" s="37"/>
      <c r="O23" s="37"/>
      <c r="P23" s="37"/>
    </row>
    <row r="24" spans="1:16" ht="16.5" customHeight="1" x14ac:dyDescent="0.25">
      <c r="A24" s="42" t="s">
        <v>95</v>
      </c>
      <c r="B24" s="51" t="s">
        <v>96</v>
      </c>
      <c r="C24" s="47">
        <v>2</v>
      </c>
      <c r="D24" s="47">
        <v>3</v>
      </c>
      <c r="E24" s="40">
        <f t="shared" si="3"/>
        <v>3.5</v>
      </c>
      <c r="F24" s="36">
        <v>4</v>
      </c>
      <c r="G24" s="37"/>
      <c r="H24" s="52" t="s">
        <v>111</v>
      </c>
      <c r="I24" s="51" t="s">
        <v>112</v>
      </c>
      <c r="J24" s="47">
        <v>2</v>
      </c>
      <c r="K24" s="47">
        <v>3</v>
      </c>
      <c r="L24" s="6">
        <f t="shared" si="4"/>
        <v>3.5</v>
      </c>
      <c r="M24" s="36">
        <v>4</v>
      </c>
      <c r="N24" s="37"/>
      <c r="O24" s="37"/>
      <c r="P24" s="37"/>
    </row>
    <row r="25" spans="1:16" ht="16.5" customHeight="1" x14ac:dyDescent="0.25">
      <c r="A25" s="42" t="s">
        <v>97</v>
      </c>
      <c r="B25" s="51" t="s">
        <v>98</v>
      </c>
      <c r="C25" s="47">
        <v>2</v>
      </c>
      <c r="D25" s="47">
        <v>0</v>
      </c>
      <c r="E25" s="75">
        <f t="shared" si="3"/>
        <v>2</v>
      </c>
      <c r="F25" s="36">
        <v>3</v>
      </c>
      <c r="G25" s="37"/>
      <c r="H25" s="52" t="s">
        <v>113</v>
      </c>
      <c r="I25" s="51" t="s">
        <v>114</v>
      </c>
      <c r="J25" s="47">
        <v>2</v>
      </c>
      <c r="K25" s="47">
        <v>3</v>
      </c>
      <c r="L25" s="75">
        <f t="shared" si="4"/>
        <v>3.5</v>
      </c>
      <c r="M25" s="36">
        <v>4</v>
      </c>
      <c r="N25" s="37"/>
      <c r="O25" s="37"/>
      <c r="P25" s="37"/>
    </row>
    <row r="26" spans="1:16" ht="16.5" customHeight="1" x14ac:dyDescent="0.25">
      <c r="A26" s="42" t="s">
        <v>99</v>
      </c>
      <c r="B26" s="51" t="s">
        <v>100</v>
      </c>
      <c r="C26" s="47">
        <v>2</v>
      </c>
      <c r="D26" s="47">
        <v>3</v>
      </c>
      <c r="E26" s="75">
        <f t="shared" si="3"/>
        <v>3.5</v>
      </c>
      <c r="F26" s="36">
        <v>4</v>
      </c>
      <c r="G26" s="37"/>
      <c r="H26" s="52" t="s">
        <v>115</v>
      </c>
      <c r="I26" s="51" t="s">
        <v>116</v>
      </c>
      <c r="J26" s="47">
        <v>2</v>
      </c>
      <c r="K26" s="47">
        <v>3</v>
      </c>
      <c r="L26" s="75">
        <f t="shared" si="4"/>
        <v>3.5</v>
      </c>
      <c r="M26" s="36">
        <v>4</v>
      </c>
      <c r="N26" s="37"/>
      <c r="O26" s="37"/>
      <c r="P26" s="37"/>
    </row>
    <row r="27" spans="1:16" ht="16.5" customHeight="1" x14ac:dyDescent="0.25">
      <c r="A27" s="42" t="s">
        <v>101</v>
      </c>
      <c r="B27" s="49" t="s">
        <v>102</v>
      </c>
      <c r="C27" s="47">
        <v>2</v>
      </c>
      <c r="D27" s="47">
        <v>0</v>
      </c>
      <c r="E27" s="41">
        <f t="shared" si="3"/>
        <v>2</v>
      </c>
      <c r="F27" s="36">
        <v>2.5</v>
      </c>
      <c r="G27" s="37"/>
      <c r="H27" s="52" t="s">
        <v>117</v>
      </c>
      <c r="I27" s="51" t="s">
        <v>118</v>
      </c>
      <c r="J27" s="47">
        <v>2</v>
      </c>
      <c r="K27" s="47">
        <v>0</v>
      </c>
      <c r="L27" s="41">
        <f t="shared" si="4"/>
        <v>2</v>
      </c>
      <c r="M27" s="36">
        <v>3</v>
      </c>
      <c r="N27" s="37"/>
      <c r="O27" s="37"/>
      <c r="P27" s="37"/>
    </row>
    <row r="28" spans="1:16" x14ac:dyDescent="0.25">
      <c r="A28" s="42" t="s">
        <v>103</v>
      </c>
      <c r="B28" s="51" t="s">
        <v>104</v>
      </c>
      <c r="C28" s="47">
        <v>2</v>
      </c>
      <c r="D28" s="47">
        <v>3</v>
      </c>
      <c r="E28" s="40">
        <f t="shared" si="3"/>
        <v>3.5</v>
      </c>
      <c r="F28" s="36">
        <v>4</v>
      </c>
      <c r="G28" s="37"/>
      <c r="H28" s="52" t="s">
        <v>119</v>
      </c>
      <c r="I28" s="51" t="s">
        <v>120</v>
      </c>
      <c r="J28" s="47">
        <v>2</v>
      </c>
      <c r="K28" s="47">
        <v>0</v>
      </c>
      <c r="L28" s="6">
        <f t="shared" si="4"/>
        <v>2</v>
      </c>
      <c r="M28" s="36">
        <v>3</v>
      </c>
      <c r="N28" s="37"/>
      <c r="O28" s="37"/>
      <c r="P28" s="37"/>
    </row>
    <row r="29" spans="1:16" ht="21" customHeight="1" thickBot="1" x14ac:dyDescent="0.3">
      <c r="A29" s="72"/>
      <c r="B29" s="73"/>
      <c r="C29" s="74"/>
      <c r="D29" s="74"/>
      <c r="E29" s="59">
        <f t="shared" ref="E29" si="5">C29+D29/2</f>
        <v>0</v>
      </c>
      <c r="F29" s="71"/>
      <c r="G29" s="37"/>
      <c r="H29" s="72"/>
      <c r="I29" s="73"/>
      <c r="J29" s="74"/>
      <c r="K29" s="74"/>
      <c r="L29" s="59">
        <f t="shared" si="4"/>
        <v>0</v>
      </c>
      <c r="M29" s="71"/>
      <c r="N29" s="37"/>
      <c r="O29" s="37"/>
      <c r="P29" s="37"/>
    </row>
    <row r="30" spans="1:16" ht="16.5" thickTop="1" thickBot="1" x14ac:dyDescent="0.3">
      <c r="A30" s="88" t="s">
        <v>6</v>
      </c>
      <c r="B30" s="89"/>
      <c r="C30" s="89"/>
      <c r="D30" s="90"/>
      <c r="E30" s="34">
        <f>SUM(E21:E29)</f>
        <v>24.5</v>
      </c>
      <c r="F30" s="35">
        <f>SUM(F21:F29)</f>
        <v>30</v>
      </c>
      <c r="G30" s="37"/>
      <c r="H30" s="88" t="s">
        <v>6</v>
      </c>
      <c r="I30" s="89"/>
      <c r="J30" s="89"/>
      <c r="K30" s="90"/>
      <c r="L30" s="34">
        <f>SUM(L21:L29)</f>
        <v>24</v>
      </c>
      <c r="M30" s="35">
        <f>SUM(M21:M29)</f>
        <v>30</v>
      </c>
      <c r="N30" s="37"/>
      <c r="O30" s="37"/>
      <c r="P30" s="37"/>
    </row>
    <row r="31" spans="1:16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4" thickBot="1" x14ac:dyDescent="0.4">
      <c r="A32" s="81" t="s">
        <v>30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37"/>
      <c r="O32" s="37"/>
      <c r="P32" s="37"/>
    </row>
    <row r="33" spans="1:16" ht="16.5" customHeight="1" thickBot="1" x14ac:dyDescent="0.3">
      <c r="A33" s="82" t="s">
        <v>34</v>
      </c>
      <c r="B33" s="83"/>
      <c r="C33" s="83"/>
      <c r="D33" s="83"/>
      <c r="E33" s="83"/>
      <c r="F33" s="84"/>
      <c r="G33" s="37"/>
      <c r="H33" s="82" t="s">
        <v>35</v>
      </c>
      <c r="I33" s="83"/>
      <c r="J33" s="83"/>
      <c r="K33" s="83"/>
      <c r="L33" s="83"/>
      <c r="M33" s="84"/>
      <c r="N33" s="37"/>
      <c r="O33" s="37"/>
      <c r="P33" s="37"/>
    </row>
    <row r="34" spans="1:16" x14ac:dyDescent="0.25">
      <c r="A34" s="2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3" t="s">
        <v>5</v>
      </c>
      <c r="G34" s="37"/>
      <c r="H34" s="2" t="s">
        <v>0</v>
      </c>
      <c r="I34" s="3" t="s">
        <v>1</v>
      </c>
      <c r="J34" s="3" t="s">
        <v>2</v>
      </c>
      <c r="K34" s="3" t="s">
        <v>3</v>
      </c>
      <c r="L34" s="3" t="s">
        <v>4</v>
      </c>
      <c r="M34" s="33" t="s">
        <v>5</v>
      </c>
      <c r="N34" s="37"/>
      <c r="O34" s="37"/>
      <c r="P34" s="37"/>
    </row>
    <row r="35" spans="1:16" x14ac:dyDescent="0.25">
      <c r="A35" s="53" t="s">
        <v>121</v>
      </c>
      <c r="B35" s="50" t="s">
        <v>122</v>
      </c>
      <c r="C35" s="47">
        <v>2</v>
      </c>
      <c r="D35" s="47">
        <v>3</v>
      </c>
      <c r="E35" s="6">
        <f>C35+D35/2</f>
        <v>3.5</v>
      </c>
      <c r="F35" s="36">
        <v>4</v>
      </c>
      <c r="G35" s="37"/>
      <c r="H35" s="42" t="s">
        <v>135</v>
      </c>
      <c r="I35" s="50" t="s">
        <v>136</v>
      </c>
      <c r="J35" s="47">
        <v>2</v>
      </c>
      <c r="K35" s="47">
        <v>3</v>
      </c>
      <c r="L35" s="41">
        <f t="shared" ref="L35:L42" si="6">J35+K35/2</f>
        <v>3.5</v>
      </c>
      <c r="M35" s="36">
        <v>5</v>
      </c>
      <c r="N35" s="37"/>
      <c r="O35" s="37"/>
      <c r="P35" s="37"/>
    </row>
    <row r="36" spans="1:16" x14ac:dyDescent="0.25">
      <c r="A36" s="53" t="s">
        <v>123</v>
      </c>
      <c r="B36" s="50" t="s">
        <v>124</v>
      </c>
      <c r="C36" s="47">
        <v>2</v>
      </c>
      <c r="D36" s="47">
        <v>3</v>
      </c>
      <c r="E36" s="40">
        <f t="shared" ref="E36:E42" si="7">C36+D36/2</f>
        <v>3.5</v>
      </c>
      <c r="F36" s="36">
        <v>4</v>
      </c>
      <c r="G36" s="37"/>
      <c r="H36" s="42" t="s">
        <v>137</v>
      </c>
      <c r="I36" s="50" t="s">
        <v>138</v>
      </c>
      <c r="J36" s="47">
        <v>2</v>
      </c>
      <c r="K36" s="47">
        <v>3</v>
      </c>
      <c r="L36" s="6">
        <f t="shared" si="6"/>
        <v>3.5</v>
      </c>
      <c r="M36" s="36">
        <v>4</v>
      </c>
      <c r="N36" s="37"/>
      <c r="O36" s="37"/>
      <c r="P36" s="37"/>
    </row>
    <row r="37" spans="1:16" x14ac:dyDescent="0.25">
      <c r="A37" s="53" t="s">
        <v>125</v>
      </c>
      <c r="B37" s="50" t="s">
        <v>126</v>
      </c>
      <c r="C37" s="47">
        <v>2</v>
      </c>
      <c r="D37" s="47">
        <v>3</v>
      </c>
      <c r="E37" s="41">
        <f t="shared" si="7"/>
        <v>3.5</v>
      </c>
      <c r="F37" s="36">
        <v>4</v>
      </c>
      <c r="G37" s="37"/>
      <c r="H37" s="42" t="s">
        <v>139</v>
      </c>
      <c r="I37" s="50" t="s">
        <v>140</v>
      </c>
      <c r="J37" s="68">
        <v>2</v>
      </c>
      <c r="K37" s="68">
        <v>3</v>
      </c>
      <c r="L37" s="41">
        <f t="shared" si="6"/>
        <v>3.5</v>
      </c>
      <c r="M37" s="36">
        <v>5</v>
      </c>
      <c r="N37" s="37"/>
      <c r="O37" s="37"/>
      <c r="P37" s="37"/>
    </row>
    <row r="38" spans="1:16" x14ac:dyDescent="0.25">
      <c r="A38" s="53" t="s">
        <v>127</v>
      </c>
      <c r="B38" s="50" t="s">
        <v>128</v>
      </c>
      <c r="C38" s="47">
        <v>1</v>
      </c>
      <c r="D38" s="47">
        <v>2</v>
      </c>
      <c r="E38" s="75">
        <f t="shared" si="7"/>
        <v>2</v>
      </c>
      <c r="F38" s="36">
        <v>4</v>
      </c>
      <c r="G38" s="37"/>
      <c r="H38" s="42" t="s">
        <v>141</v>
      </c>
      <c r="I38" s="50" t="s">
        <v>142</v>
      </c>
      <c r="J38" s="68">
        <v>2</v>
      </c>
      <c r="K38" s="68">
        <v>3</v>
      </c>
      <c r="L38" s="75">
        <f t="shared" si="6"/>
        <v>3.5</v>
      </c>
      <c r="M38" s="36">
        <v>5</v>
      </c>
      <c r="N38" s="37"/>
      <c r="O38" s="37"/>
      <c r="P38" s="37"/>
    </row>
    <row r="39" spans="1:16" x14ac:dyDescent="0.25">
      <c r="A39" s="53" t="s">
        <v>129</v>
      </c>
      <c r="B39" s="50" t="s">
        <v>130</v>
      </c>
      <c r="C39" s="47">
        <v>2</v>
      </c>
      <c r="D39" s="47">
        <v>3</v>
      </c>
      <c r="E39" s="75">
        <f t="shared" si="7"/>
        <v>3.5</v>
      </c>
      <c r="F39" s="36">
        <v>4.5</v>
      </c>
      <c r="G39" s="37"/>
      <c r="H39" s="42" t="s">
        <v>143</v>
      </c>
      <c r="I39" s="50" t="s">
        <v>144</v>
      </c>
      <c r="J39" s="68">
        <v>2</v>
      </c>
      <c r="K39" s="68">
        <v>0</v>
      </c>
      <c r="L39" s="75">
        <f t="shared" si="6"/>
        <v>2</v>
      </c>
      <c r="M39" s="36">
        <v>3.5</v>
      </c>
      <c r="N39" s="37"/>
      <c r="O39" s="37"/>
      <c r="P39" s="37"/>
    </row>
    <row r="40" spans="1:16" ht="16.5" customHeight="1" x14ac:dyDescent="0.25">
      <c r="A40" s="53" t="s">
        <v>131</v>
      </c>
      <c r="B40" s="50" t="s">
        <v>132</v>
      </c>
      <c r="C40" s="68">
        <v>2</v>
      </c>
      <c r="D40" s="68">
        <v>0</v>
      </c>
      <c r="E40" s="41">
        <f t="shared" si="7"/>
        <v>2</v>
      </c>
      <c r="F40" s="36">
        <v>3</v>
      </c>
      <c r="G40" s="37"/>
      <c r="H40" s="42" t="s">
        <v>145</v>
      </c>
      <c r="I40" s="50" t="s">
        <v>146</v>
      </c>
      <c r="J40" s="68">
        <v>2</v>
      </c>
      <c r="K40" s="68">
        <v>2</v>
      </c>
      <c r="L40" s="41">
        <f t="shared" si="6"/>
        <v>3</v>
      </c>
      <c r="M40" s="36">
        <v>4</v>
      </c>
      <c r="N40" s="37"/>
      <c r="O40" s="37"/>
      <c r="P40" s="37"/>
    </row>
    <row r="41" spans="1:16" ht="16.5" customHeight="1" x14ac:dyDescent="0.25">
      <c r="A41" s="53" t="s">
        <v>133</v>
      </c>
      <c r="B41" s="50" t="s">
        <v>134</v>
      </c>
      <c r="C41" s="68">
        <v>2</v>
      </c>
      <c r="D41" s="68">
        <v>0</v>
      </c>
      <c r="E41" s="41">
        <f t="shared" si="7"/>
        <v>2</v>
      </c>
      <c r="F41" s="36">
        <v>3</v>
      </c>
      <c r="G41" s="37"/>
      <c r="H41" s="42" t="s">
        <v>147</v>
      </c>
      <c r="I41" s="50" t="s">
        <v>148</v>
      </c>
      <c r="J41" s="68">
        <v>0</v>
      </c>
      <c r="K41" s="68">
        <v>0</v>
      </c>
      <c r="L41" s="41">
        <f t="shared" si="6"/>
        <v>0</v>
      </c>
      <c r="M41" s="36">
        <v>0</v>
      </c>
      <c r="N41" s="37"/>
      <c r="O41" s="37"/>
      <c r="P41" s="37"/>
    </row>
    <row r="42" spans="1:16" x14ac:dyDescent="0.25">
      <c r="A42" s="53"/>
      <c r="B42" s="50" t="s">
        <v>211</v>
      </c>
      <c r="C42" s="68">
        <v>3</v>
      </c>
      <c r="D42" s="68">
        <v>0</v>
      </c>
      <c r="E42" s="40">
        <f t="shared" si="7"/>
        <v>3</v>
      </c>
      <c r="F42" s="36">
        <v>3.5</v>
      </c>
      <c r="G42" s="37"/>
      <c r="H42" s="69"/>
      <c r="I42" s="69" t="s">
        <v>149</v>
      </c>
      <c r="J42" s="59">
        <v>3</v>
      </c>
      <c r="K42" s="59">
        <v>0</v>
      </c>
      <c r="L42" s="57">
        <f t="shared" si="6"/>
        <v>3</v>
      </c>
      <c r="M42" s="76">
        <v>3.5</v>
      </c>
      <c r="N42" s="37"/>
      <c r="O42" s="37"/>
      <c r="P42" s="37"/>
    </row>
    <row r="43" spans="1:16" ht="15.75" thickBot="1" x14ac:dyDescent="0.3">
      <c r="A43" s="72"/>
      <c r="B43" s="73"/>
      <c r="C43" s="74"/>
      <c r="D43" s="74"/>
      <c r="E43" s="59"/>
      <c r="F43" s="71"/>
      <c r="G43" s="37"/>
      <c r="H43" s="72"/>
      <c r="I43" s="73"/>
      <c r="J43" s="74"/>
      <c r="K43" s="74"/>
      <c r="L43" s="59"/>
      <c r="M43" s="71"/>
      <c r="N43" s="37"/>
      <c r="O43" s="37"/>
      <c r="P43" s="37"/>
    </row>
    <row r="44" spans="1:16" ht="16.5" thickTop="1" thickBot="1" x14ac:dyDescent="0.3">
      <c r="A44" s="88" t="s">
        <v>6</v>
      </c>
      <c r="B44" s="89"/>
      <c r="C44" s="89"/>
      <c r="D44" s="90"/>
      <c r="E44" s="34">
        <f>SUM(E35:E43)</f>
        <v>23</v>
      </c>
      <c r="F44" s="35">
        <f>SUM(F35:F43)</f>
        <v>30</v>
      </c>
      <c r="G44" s="37"/>
      <c r="H44" s="88" t="s">
        <v>6</v>
      </c>
      <c r="I44" s="89"/>
      <c r="J44" s="89"/>
      <c r="K44" s="90"/>
      <c r="L44" s="34">
        <f>SUM(L35:L43)</f>
        <v>22</v>
      </c>
      <c r="M44" s="35">
        <f>SUM(M35:M43)</f>
        <v>30</v>
      </c>
      <c r="N44" s="37"/>
      <c r="O44" s="37"/>
      <c r="P44" s="37"/>
    </row>
    <row r="45" spans="1:16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24" thickBot="1" x14ac:dyDescent="0.4">
      <c r="A46" s="81" t="s">
        <v>31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37"/>
      <c r="O46" s="37"/>
      <c r="P46" s="37"/>
    </row>
    <row r="47" spans="1:16" ht="16.5" customHeight="1" thickBot="1" x14ac:dyDescent="0.3">
      <c r="A47" s="82" t="s">
        <v>36</v>
      </c>
      <c r="B47" s="83"/>
      <c r="C47" s="83"/>
      <c r="D47" s="83"/>
      <c r="E47" s="83"/>
      <c r="F47" s="84"/>
      <c r="G47" s="37"/>
      <c r="H47" s="82" t="s">
        <v>37</v>
      </c>
      <c r="I47" s="83"/>
      <c r="J47" s="83"/>
      <c r="K47" s="83"/>
      <c r="L47" s="83"/>
      <c r="M47" s="84"/>
      <c r="N47" s="37"/>
      <c r="O47" s="37"/>
      <c r="P47" s="37"/>
    </row>
    <row r="48" spans="1:16" x14ac:dyDescent="0.25">
      <c r="A48" s="2" t="s">
        <v>0</v>
      </c>
      <c r="B48" s="3" t="s">
        <v>1</v>
      </c>
      <c r="C48" s="3" t="s">
        <v>2</v>
      </c>
      <c r="D48" s="3" t="s">
        <v>3</v>
      </c>
      <c r="E48" s="3" t="s">
        <v>4</v>
      </c>
      <c r="F48" s="33" t="s">
        <v>5</v>
      </c>
      <c r="G48" s="37"/>
      <c r="H48" s="2" t="s">
        <v>0</v>
      </c>
      <c r="I48" s="3" t="s">
        <v>1</v>
      </c>
      <c r="J48" s="3" t="s">
        <v>2</v>
      </c>
      <c r="K48" s="3" t="s">
        <v>3</v>
      </c>
      <c r="L48" s="3" t="s">
        <v>4</v>
      </c>
      <c r="M48" s="33" t="s">
        <v>5</v>
      </c>
      <c r="N48" s="37"/>
      <c r="O48" s="37"/>
      <c r="P48" s="37"/>
    </row>
    <row r="49" spans="1:16" x14ac:dyDescent="0.25">
      <c r="A49" s="42" t="s">
        <v>150</v>
      </c>
      <c r="B49" s="50" t="s">
        <v>151</v>
      </c>
      <c r="C49" s="68">
        <v>2</v>
      </c>
      <c r="D49" s="68">
        <v>3</v>
      </c>
      <c r="E49" s="6">
        <f>C49+D49/2</f>
        <v>3.5</v>
      </c>
      <c r="F49" s="36">
        <v>4</v>
      </c>
      <c r="G49" s="37"/>
      <c r="H49" s="70" t="s">
        <v>167</v>
      </c>
      <c r="I49" s="50" t="s">
        <v>168</v>
      </c>
      <c r="J49" s="68">
        <v>2</v>
      </c>
      <c r="K49" s="68">
        <v>3</v>
      </c>
      <c r="L49" s="6">
        <f>J49+K49/2</f>
        <v>3.5</v>
      </c>
      <c r="M49" s="36">
        <v>5</v>
      </c>
      <c r="N49" s="37"/>
      <c r="O49" s="37"/>
      <c r="P49" s="37"/>
    </row>
    <row r="50" spans="1:16" x14ac:dyDescent="0.25">
      <c r="A50" s="42" t="s">
        <v>152</v>
      </c>
      <c r="B50" s="50" t="s">
        <v>153</v>
      </c>
      <c r="C50" s="68">
        <v>2</v>
      </c>
      <c r="D50" s="68">
        <v>2</v>
      </c>
      <c r="E50" s="6">
        <f t="shared" ref="E50:E57" si="8">C50+D50/2</f>
        <v>3</v>
      </c>
      <c r="F50" s="36">
        <v>3.5</v>
      </c>
      <c r="G50" s="37"/>
      <c r="H50" s="70" t="s">
        <v>169</v>
      </c>
      <c r="I50" s="50" t="s">
        <v>170</v>
      </c>
      <c r="J50" s="68">
        <v>2</v>
      </c>
      <c r="K50" s="68">
        <v>1</v>
      </c>
      <c r="L50" s="6">
        <f t="shared" ref="L50:L57" si="9">J50+K50/2</f>
        <v>2.5</v>
      </c>
      <c r="M50" s="36">
        <v>3</v>
      </c>
      <c r="N50" s="37"/>
      <c r="O50" s="37"/>
      <c r="P50" s="37"/>
    </row>
    <row r="51" spans="1:16" x14ac:dyDescent="0.25">
      <c r="A51" s="42" t="s">
        <v>154</v>
      </c>
      <c r="B51" s="50" t="s">
        <v>155</v>
      </c>
      <c r="C51" s="68">
        <v>2</v>
      </c>
      <c r="D51" s="68">
        <v>3</v>
      </c>
      <c r="E51" s="56">
        <f t="shared" ref="E51" si="10">C51+D51/2</f>
        <v>3.5</v>
      </c>
      <c r="F51" s="36">
        <v>4</v>
      </c>
      <c r="G51" s="37"/>
      <c r="H51" s="70" t="s">
        <v>171</v>
      </c>
      <c r="I51" s="50" t="s">
        <v>172</v>
      </c>
      <c r="J51" s="68">
        <v>2</v>
      </c>
      <c r="K51" s="68">
        <v>3</v>
      </c>
      <c r="L51" s="56">
        <f t="shared" ref="L51" si="11">J51+K51/2</f>
        <v>3.5</v>
      </c>
      <c r="M51" s="36">
        <v>4.5</v>
      </c>
      <c r="N51" s="37"/>
      <c r="O51" s="37"/>
      <c r="P51" s="37"/>
    </row>
    <row r="52" spans="1:16" x14ac:dyDescent="0.25">
      <c r="A52" s="42" t="s">
        <v>156</v>
      </c>
      <c r="B52" s="50" t="s">
        <v>157</v>
      </c>
      <c r="C52" s="68">
        <v>2</v>
      </c>
      <c r="D52" s="68">
        <v>3</v>
      </c>
      <c r="E52" s="6">
        <f t="shared" si="8"/>
        <v>3.5</v>
      </c>
      <c r="F52" s="36">
        <v>4</v>
      </c>
      <c r="G52" s="37"/>
      <c r="H52" s="70" t="s">
        <v>173</v>
      </c>
      <c r="I52" s="50" t="s">
        <v>174</v>
      </c>
      <c r="J52" s="68">
        <v>2</v>
      </c>
      <c r="K52" s="68">
        <v>3</v>
      </c>
      <c r="L52" s="6">
        <f t="shared" si="9"/>
        <v>3.5</v>
      </c>
      <c r="M52" s="36">
        <v>4</v>
      </c>
      <c r="N52" s="37"/>
      <c r="O52" s="37"/>
      <c r="P52" s="37"/>
    </row>
    <row r="53" spans="1:16" x14ac:dyDescent="0.25">
      <c r="A53" s="42" t="s">
        <v>158</v>
      </c>
      <c r="B53" s="50" t="s">
        <v>159</v>
      </c>
      <c r="C53" s="68">
        <v>2</v>
      </c>
      <c r="D53" s="68">
        <v>0</v>
      </c>
      <c r="E53" s="75">
        <f t="shared" si="8"/>
        <v>2</v>
      </c>
      <c r="F53" s="36">
        <v>2.5</v>
      </c>
      <c r="G53" s="37"/>
      <c r="H53" s="70" t="s">
        <v>175</v>
      </c>
      <c r="I53" s="50" t="s">
        <v>176</v>
      </c>
      <c r="J53" s="68">
        <v>2</v>
      </c>
      <c r="K53" s="68">
        <v>2</v>
      </c>
      <c r="L53" s="75">
        <f t="shared" si="9"/>
        <v>3</v>
      </c>
      <c r="M53" s="36">
        <v>4</v>
      </c>
      <c r="N53" s="37"/>
      <c r="O53" s="37"/>
      <c r="P53" s="37"/>
    </row>
    <row r="54" spans="1:16" x14ac:dyDescent="0.25">
      <c r="A54" s="42" t="s">
        <v>160</v>
      </c>
      <c r="B54" s="50" t="s">
        <v>161</v>
      </c>
      <c r="C54" s="68">
        <v>2</v>
      </c>
      <c r="D54" s="68">
        <v>0</v>
      </c>
      <c r="E54" s="75">
        <f t="shared" si="8"/>
        <v>2</v>
      </c>
      <c r="F54" s="36">
        <v>3.5</v>
      </c>
      <c r="G54" s="37"/>
      <c r="H54" s="70" t="s">
        <v>177</v>
      </c>
      <c r="I54" s="50" t="s">
        <v>178</v>
      </c>
      <c r="J54" s="68">
        <v>0</v>
      </c>
      <c r="K54" s="68">
        <v>4</v>
      </c>
      <c r="L54" s="75">
        <f t="shared" si="9"/>
        <v>2</v>
      </c>
      <c r="M54" s="36">
        <v>3</v>
      </c>
      <c r="N54" s="37"/>
      <c r="O54" s="37"/>
      <c r="P54" s="37"/>
    </row>
    <row r="55" spans="1:16" ht="16.5" customHeight="1" x14ac:dyDescent="0.25">
      <c r="A55" s="42" t="s">
        <v>162</v>
      </c>
      <c r="B55" s="50" t="s">
        <v>163</v>
      </c>
      <c r="C55" s="68">
        <v>0</v>
      </c>
      <c r="D55" s="68">
        <v>4</v>
      </c>
      <c r="E55" s="75">
        <f t="shared" si="8"/>
        <v>2</v>
      </c>
      <c r="F55" s="36">
        <v>2.5</v>
      </c>
      <c r="G55" s="37"/>
      <c r="H55" s="70" t="s">
        <v>179</v>
      </c>
      <c r="I55" s="50" t="s">
        <v>144</v>
      </c>
      <c r="J55" s="68">
        <v>2</v>
      </c>
      <c r="K55" s="68">
        <v>0</v>
      </c>
      <c r="L55" s="75">
        <f t="shared" si="9"/>
        <v>2</v>
      </c>
      <c r="M55" s="36">
        <v>3</v>
      </c>
      <c r="N55" s="37"/>
      <c r="O55" s="37"/>
      <c r="P55" s="37"/>
    </row>
    <row r="56" spans="1:16" ht="16.5" customHeight="1" x14ac:dyDescent="0.25">
      <c r="A56" s="72" t="s">
        <v>164</v>
      </c>
      <c r="B56" s="73" t="s">
        <v>165</v>
      </c>
      <c r="C56" s="59">
        <v>2</v>
      </c>
      <c r="D56" s="59">
        <v>0</v>
      </c>
      <c r="E56" s="75">
        <f t="shared" si="8"/>
        <v>2</v>
      </c>
      <c r="F56" s="71">
        <v>2.5</v>
      </c>
      <c r="G56" s="37"/>
      <c r="H56" s="72"/>
      <c r="I56" s="73" t="s">
        <v>166</v>
      </c>
      <c r="J56" s="59">
        <v>3</v>
      </c>
      <c r="K56" s="59">
        <v>0</v>
      </c>
      <c r="L56" s="75">
        <f t="shared" si="9"/>
        <v>3</v>
      </c>
      <c r="M56" s="71">
        <v>3.5</v>
      </c>
      <c r="N56" s="37"/>
      <c r="O56" s="37"/>
      <c r="P56" s="37"/>
    </row>
    <row r="57" spans="1:16" ht="15.75" thickBot="1" x14ac:dyDescent="0.3">
      <c r="A57" s="72"/>
      <c r="B57" s="73" t="s">
        <v>166</v>
      </c>
      <c r="C57" s="74">
        <v>3</v>
      </c>
      <c r="D57" s="74">
        <v>0</v>
      </c>
      <c r="E57" s="75">
        <f t="shared" si="8"/>
        <v>3</v>
      </c>
      <c r="F57" s="71">
        <v>3.5</v>
      </c>
      <c r="G57" s="37"/>
      <c r="H57" s="72"/>
      <c r="I57" s="73"/>
      <c r="J57" s="74"/>
      <c r="K57" s="74"/>
      <c r="L57" s="75">
        <f t="shared" si="9"/>
        <v>0</v>
      </c>
      <c r="M57" s="71"/>
      <c r="N57" s="37"/>
      <c r="O57" s="37"/>
      <c r="P57" s="37"/>
    </row>
    <row r="58" spans="1:16" ht="16.5" thickTop="1" thickBot="1" x14ac:dyDescent="0.3">
      <c r="A58" s="88" t="s">
        <v>6</v>
      </c>
      <c r="B58" s="89"/>
      <c r="C58" s="89"/>
      <c r="D58" s="90"/>
      <c r="E58" s="34">
        <f>SUM(E49:E57)</f>
        <v>24.5</v>
      </c>
      <c r="F58" s="35">
        <f>SUM(F49:F57)</f>
        <v>30</v>
      </c>
      <c r="G58" s="37"/>
      <c r="H58" s="88" t="s">
        <v>6</v>
      </c>
      <c r="I58" s="89"/>
      <c r="J58" s="89"/>
      <c r="K58" s="90"/>
      <c r="L58" s="34">
        <f>SUM(L49:L57)</f>
        <v>23</v>
      </c>
      <c r="M58" s="35">
        <f>SUM(M49:M57)</f>
        <v>30</v>
      </c>
      <c r="N58" s="37"/>
      <c r="O58" s="37"/>
      <c r="P58" s="37"/>
    </row>
    <row r="59" spans="1:16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>
        <f>82/25</f>
        <v>3.28</v>
      </c>
      <c r="K59" s="37"/>
      <c r="L59" s="37"/>
      <c r="M59" s="37"/>
      <c r="N59" s="37"/>
      <c r="O59" s="37"/>
      <c r="P59" s="37"/>
    </row>
    <row r="60" spans="1:16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>
        <f>1.5*16</f>
        <v>24</v>
      </c>
      <c r="K60" s="37"/>
      <c r="L60" s="37"/>
      <c r="M60" s="37"/>
      <c r="N60" s="37"/>
      <c r="O60" s="37"/>
      <c r="P60" s="37"/>
    </row>
    <row r="61" spans="1:16" ht="24" thickBot="1" x14ac:dyDescent="0.4">
      <c r="A61" s="81" t="s">
        <v>38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37"/>
      <c r="O61" s="37"/>
      <c r="P61" s="37"/>
    </row>
    <row r="62" spans="1:16" ht="16.5" customHeight="1" thickBot="1" x14ac:dyDescent="0.3">
      <c r="A62" s="82" t="s">
        <v>39</v>
      </c>
      <c r="B62" s="83"/>
      <c r="C62" s="83"/>
      <c r="D62" s="83"/>
      <c r="E62" s="83"/>
      <c r="F62" s="84"/>
      <c r="G62" s="37"/>
      <c r="H62" s="82" t="s">
        <v>40</v>
      </c>
      <c r="I62" s="83"/>
      <c r="J62" s="83"/>
      <c r="K62" s="83"/>
      <c r="L62" s="83"/>
      <c r="M62" s="84"/>
      <c r="N62" s="37"/>
      <c r="O62" s="37"/>
      <c r="P62" s="37"/>
    </row>
    <row r="63" spans="1:16" x14ac:dyDescent="0.25">
      <c r="A63" s="2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33" t="s">
        <v>5</v>
      </c>
      <c r="G63" s="37"/>
      <c r="H63" s="2" t="s">
        <v>0</v>
      </c>
      <c r="I63" s="3" t="s">
        <v>1</v>
      </c>
      <c r="J63" s="3" t="s">
        <v>2</v>
      </c>
      <c r="K63" s="3" t="s">
        <v>3</v>
      </c>
      <c r="L63" s="3" t="s">
        <v>4</v>
      </c>
      <c r="M63" s="33" t="s">
        <v>5</v>
      </c>
      <c r="N63" s="37"/>
      <c r="O63" s="37"/>
      <c r="P63" s="37"/>
    </row>
    <row r="64" spans="1:16" x14ac:dyDescent="0.25">
      <c r="A64" s="42" t="s">
        <v>180</v>
      </c>
      <c r="B64" s="50" t="s">
        <v>181</v>
      </c>
      <c r="C64" s="54">
        <v>3</v>
      </c>
      <c r="D64" s="44">
        <v>0</v>
      </c>
      <c r="E64" s="6">
        <f>C64+D64/2</f>
        <v>3</v>
      </c>
      <c r="F64" s="39">
        <v>3.5</v>
      </c>
      <c r="G64" s="37"/>
      <c r="H64" s="42" t="s">
        <v>196</v>
      </c>
      <c r="I64" s="48" t="s">
        <v>197</v>
      </c>
      <c r="J64" s="44">
        <v>2</v>
      </c>
      <c r="K64" s="44">
        <v>0</v>
      </c>
      <c r="L64" s="6">
        <f>J64+K64/2</f>
        <v>2</v>
      </c>
      <c r="M64" s="39">
        <v>3</v>
      </c>
      <c r="N64" s="37"/>
      <c r="O64" s="37"/>
      <c r="P64" s="37"/>
    </row>
    <row r="65" spans="1:16" x14ac:dyDescent="0.25">
      <c r="A65" s="42" t="s">
        <v>182</v>
      </c>
      <c r="B65" s="50" t="s">
        <v>183</v>
      </c>
      <c r="C65" s="44">
        <v>3</v>
      </c>
      <c r="D65" s="44">
        <v>0</v>
      </c>
      <c r="E65" s="6">
        <f t="shared" ref="E65:E66" si="12">C65+D65/2</f>
        <v>3</v>
      </c>
      <c r="F65" s="39">
        <v>3.5</v>
      </c>
      <c r="G65" s="37"/>
      <c r="H65" s="42" t="s">
        <v>198</v>
      </c>
      <c r="I65" s="48" t="s">
        <v>199</v>
      </c>
      <c r="J65" s="44">
        <v>2</v>
      </c>
      <c r="K65" s="44">
        <v>0</v>
      </c>
      <c r="L65" s="6">
        <f t="shared" ref="L65:L66" si="13">J65+K65/2</f>
        <v>2</v>
      </c>
      <c r="M65" s="39">
        <v>3</v>
      </c>
      <c r="N65" s="37"/>
      <c r="O65" s="37"/>
      <c r="P65" s="37"/>
    </row>
    <row r="66" spans="1:16" x14ac:dyDescent="0.25">
      <c r="A66" s="42" t="s">
        <v>184</v>
      </c>
      <c r="B66" s="50" t="s">
        <v>185</v>
      </c>
      <c r="C66" s="54">
        <v>3</v>
      </c>
      <c r="D66" s="44">
        <v>0</v>
      </c>
      <c r="E66" s="6">
        <f t="shared" si="12"/>
        <v>3</v>
      </c>
      <c r="F66" s="39">
        <v>3.5</v>
      </c>
      <c r="G66" s="37"/>
      <c r="H66" s="42" t="s">
        <v>200</v>
      </c>
      <c r="I66" s="50" t="s">
        <v>201</v>
      </c>
      <c r="J66" s="44">
        <v>2</v>
      </c>
      <c r="K66" s="44">
        <v>0</v>
      </c>
      <c r="L66" s="6">
        <f t="shared" si="13"/>
        <v>2</v>
      </c>
      <c r="M66" s="39">
        <v>3</v>
      </c>
      <c r="N66" s="37"/>
      <c r="O66" s="37"/>
      <c r="P66" s="37"/>
    </row>
    <row r="67" spans="1:16" x14ac:dyDescent="0.25">
      <c r="A67" s="42" t="s">
        <v>186</v>
      </c>
      <c r="B67" s="50" t="s">
        <v>187</v>
      </c>
      <c r="C67" s="54">
        <v>3</v>
      </c>
      <c r="D67" s="44">
        <v>0</v>
      </c>
      <c r="E67" s="6">
        <f>C67+D67/2</f>
        <v>3</v>
      </c>
      <c r="F67" s="39">
        <v>3.5</v>
      </c>
      <c r="G67" s="37"/>
      <c r="H67" s="42" t="s">
        <v>202</v>
      </c>
      <c r="I67" s="50" t="s">
        <v>203</v>
      </c>
      <c r="J67" s="44">
        <v>2</v>
      </c>
      <c r="K67" s="44">
        <v>0</v>
      </c>
      <c r="L67" s="6">
        <f>J67+K67/2</f>
        <v>2</v>
      </c>
      <c r="M67" s="39">
        <v>3</v>
      </c>
      <c r="N67" s="37"/>
      <c r="O67" s="37"/>
      <c r="P67" s="37"/>
    </row>
    <row r="68" spans="1:16" x14ac:dyDescent="0.25">
      <c r="A68" s="42" t="s">
        <v>188</v>
      </c>
      <c r="B68" s="50" t="s">
        <v>189</v>
      </c>
      <c r="C68" s="54">
        <v>3</v>
      </c>
      <c r="D68" s="44">
        <v>0</v>
      </c>
      <c r="E68" s="6">
        <f t="shared" ref="E68:E69" si="14">C68+D68/2</f>
        <v>3</v>
      </c>
      <c r="F68" s="39">
        <v>3.5</v>
      </c>
      <c r="G68" s="37"/>
      <c r="H68" s="45" t="s">
        <v>204</v>
      </c>
      <c r="I68" s="46" t="s">
        <v>205</v>
      </c>
      <c r="J68" s="44">
        <v>2</v>
      </c>
      <c r="K68" s="44">
        <v>0</v>
      </c>
      <c r="L68" s="6">
        <f t="shared" ref="L68:L69" si="15">J68+K68/2</f>
        <v>2</v>
      </c>
      <c r="M68" s="39">
        <v>3</v>
      </c>
      <c r="N68" s="37"/>
      <c r="O68" s="37"/>
      <c r="P68" s="37"/>
    </row>
    <row r="69" spans="1:16" x14ac:dyDescent="0.25">
      <c r="A69" s="42" t="s">
        <v>190</v>
      </c>
      <c r="B69" s="50" t="s">
        <v>191</v>
      </c>
      <c r="C69" s="44">
        <v>3</v>
      </c>
      <c r="D69" s="44">
        <v>0</v>
      </c>
      <c r="E69" s="6">
        <f t="shared" si="14"/>
        <v>3</v>
      </c>
      <c r="F69" s="39">
        <v>3.5</v>
      </c>
      <c r="G69" s="37"/>
      <c r="H69" s="45" t="s">
        <v>206</v>
      </c>
      <c r="I69" s="55" t="s">
        <v>207</v>
      </c>
      <c r="J69" s="44">
        <v>2</v>
      </c>
      <c r="K69" s="44">
        <v>0</v>
      </c>
      <c r="L69" s="6">
        <f t="shared" si="15"/>
        <v>2</v>
      </c>
      <c r="M69" s="39">
        <v>3</v>
      </c>
      <c r="N69" s="37"/>
      <c r="O69" s="37"/>
      <c r="P69" s="37"/>
    </row>
    <row r="70" spans="1:16" x14ac:dyDescent="0.25">
      <c r="A70" s="42" t="s">
        <v>192</v>
      </c>
      <c r="B70" s="50" t="s">
        <v>193</v>
      </c>
      <c r="C70" s="44">
        <v>3</v>
      </c>
      <c r="D70" s="44">
        <v>0</v>
      </c>
      <c r="E70" s="6">
        <f>C70+D70/2</f>
        <v>3</v>
      </c>
      <c r="F70" s="39">
        <v>3.5</v>
      </c>
      <c r="G70" s="37"/>
      <c r="H70" s="45" t="s">
        <v>208</v>
      </c>
      <c r="I70" s="55" t="s">
        <v>209</v>
      </c>
      <c r="J70" s="44">
        <v>2</v>
      </c>
      <c r="K70" s="44">
        <v>0</v>
      </c>
      <c r="L70" s="6">
        <f>J70+K70/2</f>
        <v>2</v>
      </c>
      <c r="M70" s="39">
        <v>3</v>
      </c>
      <c r="N70" s="37"/>
      <c r="O70" s="37"/>
      <c r="P70" s="37"/>
    </row>
    <row r="71" spans="1:16" x14ac:dyDescent="0.25">
      <c r="A71" s="53" t="s">
        <v>194</v>
      </c>
      <c r="B71" s="50" t="s">
        <v>195</v>
      </c>
      <c r="C71" s="44">
        <v>3</v>
      </c>
      <c r="D71" s="44">
        <v>0</v>
      </c>
      <c r="E71" s="6">
        <f t="shared" ref="E71" si="16">C71+D71/2</f>
        <v>3</v>
      </c>
      <c r="F71" s="39">
        <v>3.5</v>
      </c>
      <c r="G71" s="37"/>
      <c r="H71" s="4"/>
      <c r="I71" s="5"/>
      <c r="J71" s="6"/>
      <c r="K71" s="6"/>
      <c r="L71" s="6"/>
      <c r="M71" s="39"/>
      <c r="N71" s="37"/>
      <c r="O71" s="37"/>
      <c r="P71" s="37"/>
    </row>
    <row r="72" spans="1:16" x14ac:dyDescent="0.25">
      <c r="A72" s="37"/>
      <c r="B72" s="37"/>
      <c r="C72" s="37"/>
      <c r="D72" s="37"/>
      <c r="E72" s="37"/>
      <c r="F72" s="76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1:16" x14ac:dyDescent="0.25">
      <c r="N74" s="37"/>
      <c r="O74" s="37"/>
      <c r="P74" s="37"/>
    </row>
  </sheetData>
  <mergeCells count="30">
    <mergeCell ref="H44:K44"/>
    <mergeCell ref="A58:D58"/>
    <mergeCell ref="A18:M18"/>
    <mergeCell ref="A5:F5"/>
    <mergeCell ref="H5:M5"/>
    <mergeCell ref="H19:M19"/>
    <mergeCell ref="A32:M32"/>
    <mergeCell ref="A33:F33"/>
    <mergeCell ref="H33:M33"/>
    <mergeCell ref="A16:D16"/>
    <mergeCell ref="H16:K16"/>
    <mergeCell ref="A30:D30"/>
    <mergeCell ref="H30:K30"/>
    <mergeCell ref="H58:K58"/>
    <mergeCell ref="A1:B2"/>
    <mergeCell ref="A61:M61"/>
    <mergeCell ref="A62:F62"/>
    <mergeCell ref="H62:M62"/>
    <mergeCell ref="L1:M1"/>
    <mergeCell ref="L2:M2"/>
    <mergeCell ref="J1:K1"/>
    <mergeCell ref="J2:K2"/>
    <mergeCell ref="C1:I1"/>
    <mergeCell ref="C2:I2"/>
    <mergeCell ref="A46:M46"/>
    <mergeCell ref="A47:F47"/>
    <mergeCell ref="H47:M47"/>
    <mergeCell ref="A4:M4"/>
    <mergeCell ref="A19:F19"/>
    <mergeCell ref="A44:D44"/>
  </mergeCells>
  <conditionalFormatting sqref="F16">
    <cfRule type="cellIs" dxfId="55" priority="58" operator="equal">
      <formula>30</formula>
    </cfRule>
  </conditionalFormatting>
  <conditionalFormatting sqref="E16">
    <cfRule type="cellIs" dxfId="54" priority="57" operator="between">
      <formula>15</formula>
      <formula>23</formula>
    </cfRule>
  </conditionalFormatting>
  <conditionalFormatting sqref="M16">
    <cfRule type="cellIs" dxfId="53" priority="55" operator="equal">
      <formula>30</formula>
    </cfRule>
  </conditionalFormatting>
  <conditionalFormatting sqref="L16">
    <cfRule type="cellIs" dxfId="52" priority="54" operator="between">
      <formula>15</formula>
      <formula>23</formula>
    </cfRule>
  </conditionalFormatting>
  <conditionalFormatting sqref="F30">
    <cfRule type="cellIs" dxfId="51" priority="52" operator="equal">
      <formula>30</formula>
    </cfRule>
  </conditionalFormatting>
  <conditionalFormatting sqref="E30">
    <cfRule type="cellIs" dxfId="50" priority="51" operator="between">
      <formula>15</formula>
      <formula>23</formula>
    </cfRule>
  </conditionalFormatting>
  <conditionalFormatting sqref="M30">
    <cfRule type="cellIs" dxfId="49" priority="49" operator="equal">
      <formula>30</formula>
    </cfRule>
  </conditionalFormatting>
  <conditionalFormatting sqref="L30">
    <cfRule type="cellIs" dxfId="48" priority="48" operator="between">
      <formula>15</formula>
      <formula>23</formula>
    </cfRule>
  </conditionalFormatting>
  <conditionalFormatting sqref="F44">
    <cfRule type="cellIs" dxfId="47" priority="45" operator="equal">
      <formula>30</formula>
    </cfRule>
  </conditionalFormatting>
  <conditionalFormatting sqref="E44">
    <cfRule type="cellIs" dxfId="46" priority="44" operator="between">
      <formula>15</formula>
      <formula>23</formula>
    </cfRule>
  </conditionalFormatting>
  <conditionalFormatting sqref="M44">
    <cfRule type="cellIs" dxfId="45" priority="43" operator="equal">
      <formula>30</formula>
    </cfRule>
  </conditionalFormatting>
  <conditionalFormatting sqref="L44">
    <cfRule type="cellIs" dxfId="44" priority="42" operator="between">
      <formula>15</formula>
      <formula>23</formula>
    </cfRule>
  </conditionalFormatting>
  <conditionalFormatting sqref="F58">
    <cfRule type="cellIs" dxfId="43" priority="40" operator="equal">
      <formula>30</formula>
    </cfRule>
  </conditionalFormatting>
  <conditionalFormatting sqref="E58">
    <cfRule type="cellIs" dxfId="42" priority="39" operator="between">
      <formula>15</formula>
      <formula>23</formula>
    </cfRule>
  </conditionalFormatting>
  <conditionalFormatting sqref="M58">
    <cfRule type="cellIs" dxfId="41" priority="38" operator="equal">
      <formula>30</formula>
    </cfRule>
  </conditionalFormatting>
  <conditionalFormatting sqref="L58">
    <cfRule type="cellIs" dxfId="40" priority="37" operator="between">
      <formula>15</formula>
      <formula>23</formula>
    </cfRule>
  </conditionalFormatting>
  <conditionalFormatting sqref="F7:F8">
    <cfRule type="cellIs" dxfId="39" priority="30" operator="between">
      <formula>2</formula>
      <formula>10</formula>
    </cfRule>
  </conditionalFormatting>
  <conditionalFormatting sqref="A7">
    <cfRule type="containsBlanks" dxfId="38" priority="29">
      <formula>LEN(TRIM(A7))=0</formula>
    </cfRule>
  </conditionalFormatting>
  <conditionalFormatting sqref="A9:B9">
    <cfRule type="containsBlanks" dxfId="37" priority="28">
      <formula>LEN(TRIM(A9))=0</formula>
    </cfRule>
  </conditionalFormatting>
  <conditionalFormatting sqref="H8:H10">
    <cfRule type="containsBlanks" dxfId="36" priority="27">
      <formula>LEN(TRIM(H8))=0</formula>
    </cfRule>
  </conditionalFormatting>
  <conditionalFormatting sqref="H68:I68">
    <cfRule type="containsBlanks" dxfId="35" priority="26">
      <formula>LEN(TRIM(H68))=0</formula>
    </cfRule>
  </conditionalFormatting>
  <conditionalFormatting sqref="F21:F28">
    <cfRule type="cellIs" dxfId="34" priority="25" operator="between">
      <formula>2</formula>
      <formula>10</formula>
    </cfRule>
  </conditionalFormatting>
  <conditionalFormatting sqref="M21:M28">
    <cfRule type="cellIs" dxfId="33" priority="24" operator="between">
      <formula>2</formula>
      <formula>10</formula>
    </cfRule>
  </conditionalFormatting>
  <conditionalFormatting sqref="F35:F42">
    <cfRule type="cellIs" dxfId="32" priority="23" operator="between">
      <formula>2</formula>
      <formula>10</formula>
    </cfRule>
  </conditionalFormatting>
  <conditionalFormatting sqref="M35:M41">
    <cfRule type="cellIs" dxfId="31" priority="22" operator="between">
      <formula>2</formula>
      <formula>10</formula>
    </cfRule>
  </conditionalFormatting>
  <conditionalFormatting sqref="M7:M10">
    <cfRule type="cellIs" dxfId="30" priority="21" operator="between">
      <formula>2</formula>
      <formula>10</formula>
    </cfRule>
  </conditionalFormatting>
  <conditionalFormatting sqref="F49:F50 F52:F55">
    <cfRule type="cellIs" dxfId="29" priority="20" operator="between">
      <formula>2</formula>
      <formula>10</formula>
    </cfRule>
  </conditionalFormatting>
  <conditionalFormatting sqref="M49:M50 M52:M55">
    <cfRule type="cellIs" dxfId="28" priority="19" operator="between">
      <formula>2</formula>
      <formula>10</formula>
    </cfRule>
  </conditionalFormatting>
  <conditionalFormatting sqref="F49">
    <cfRule type="cellIs" dxfId="27" priority="18" operator="greaterThan">
      <formula>$E$49</formula>
    </cfRule>
  </conditionalFormatting>
  <conditionalFormatting sqref="F50">
    <cfRule type="cellIs" dxfId="26" priority="17" operator="greaterThan">
      <formula>$E$50</formula>
    </cfRule>
  </conditionalFormatting>
  <conditionalFormatting sqref="F52:F54">
    <cfRule type="cellIs" dxfId="25" priority="16" operator="greaterThan">
      <formula>$E$52</formula>
    </cfRule>
  </conditionalFormatting>
  <conditionalFormatting sqref="F55">
    <cfRule type="cellIs" dxfId="24" priority="15" operator="greaterThan">
      <formula>$E$55</formula>
    </cfRule>
  </conditionalFormatting>
  <conditionalFormatting sqref="M49">
    <cfRule type="cellIs" dxfId="23" priority="14" operator="greaterThan">
      <formula>$L$49</formula>
    </cfRule>
  </conditionalFormatting>
  <conditionalFormatting sqref="M50">
    <cfRule type="cellIs" dxfId="22" priority="13" operator="greaterThan">
      <formula>$L$50</formula>
    </cfRule>
  </conditionalFormatting>
  <conditionalFormatting sqref="M52:M55">
    <cfRule type="cellIs" dxfId="21" priority="12" operator="greaterThan">
      <formula>$L$52</formula>
    </cfRule>
  </conditionalFormatting>
  <conditionalFormatting sqref="M35">
    <cfRule type="cellIs" dxfId="20" priority="10" operator="greaterThan">
      <formula>$L$35</formula>
    </cfRule>
  </conditionalFormatting>
  <conditionalFormatting sqref="M36">
    <cfRule type="cellIs" dxfId="19" priority="9" operator="greaterThan">
      <formula>$L$36</formula>
    </cfRule>
  </conditionalFormatting>
  <conditionalFormatting sqref="M37:M39">
    <cfRule type="cellIs" dxfId="18" priority="8" operator="greaterThan">
      <formula>$L$37</formula>
    </cfRule>
  </conditionalFormatting>
  <conditionalFormatting sqref="M40">
    <cfRule type="cellIs" dxfId="17" priority="7" operator="greaterThan">
      <formula>$L$40</formula>
    </cfRule>
  </conditionalFormatting>
  <conditionalFormatting sqref="M41">
    <cfRule type="cellIs" dxfId="16" priority="6" operator="greaterThan">
      <formula>$L$41</formula>
    </cfRule>
  </conditionalFormatting>
  <conditionalFormatting sqref="F51">
    <cfRule type="cellIs" dxfId="15" priority="5" operator="between">
      <formula>2</formula>
      <formula>10</formula>
    </cfRule>
  </conditionalFormatting>
  <conditionalFormatting sqref="M51">
    <cfRule type="cellIs" dxfId="14" priority="4" operator="between">
      <formula>2</formula>
      <formula>10</formula>
    </cfRule>
  </conditionalFormatting>
  <conditionalFormatting sqref="F51">
    <cfRule type="cellIs" dxfId="13" priority="3" operator="greaterThan">
      <formula>$E$52</formula>
    </cfRule>
  </conditionalFormatting>
  <conditionalFormatting sqref="M51">
    <cfRule type="cellIs" dxfId="12" priority="2" operator="greaterThan">
      <formula>$L$52</formula>
    </cfRule>
  </conditionalFormatting>
  <conditionalFormatting sqref="F9">
    <cfRule type="cellIs" dxfId="11" priority="1" operator="between">
      <formula>2</formula>
      <formula>10</formula>
    </cfRule>
  </conditionalFormatting>
  <dataValidations xWindow="528" yWindow="526" count="3">
    <dataValidation allowBlank="1" showInputMessage="1" showErrorMessage="1" promptTitle="Total Credit Shall be" prompt="Between 15 and 23" sqref="E16 L16 E30 L30 E44 L44 E58 L58"/>
    <dataValidation allowBlank="1" showInputMessage="1" showErrorMessage="1" promptTitle="Total ECTS Shall be" prompt="Exactly 30" sqref="F16 M16 F30 M30 F44 M44 F58 M58"/>
    <dataValidation type="whole" operator="greaterThan" allowBlank="1" showInputMessage="1" showErrorMessage="1" error="ECTS must be greater than Credit" sqref="M56:M57 F15 M15 M10 F29 M29 F43 F10:F13 F56:F57 M13 M64:M71 M43">
      <formula1>E10</formula1>
    </dataValidation>
  </dataValidations>
  <pageMargins left="0.7" right="0.7" top="0.75" bottom="0.75" header="0.3" footer="0.3"/>
  <pageSetup scale="67" orientation="landscape" r:id="rId1"/>
  <rowBreaks count="1" manualBreakCount="1">
    <brk id="45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78"/>
  <sheetViews>
    <sheetView topLeftCell="A16" zoomScale="90" zoomScaleNormal="90" workbookViewId="0">
      <selection activeCell="F47" sqref="F47"/>
    </sheetView>
  </sheetViews>
  <sheetFormatPr defaultColWidth="9.140625" defaultRowHeight="15" x14ac:dyDescent="0.25"/>
  <cols>
    <col min="1" max="1" width="9" style="60" bestFit="1" customWidth="1"/>
    <col min="2" max="2" width="23.5703125" style="60" customWidth="1"/>
    <col min="3" max="3" width="9" style="1" customWidth="1"/>
    <col min="4" max="4" width="10.42578125" style="1" customWidth="1"/>
    <col min="5" max="5" width="6.7109375" style="1" customWidth="1"/>
    <col min="6" max="6" width="8.140625" style="1" bestFit="1" customWidth="1"/>
    <col min="7" max="7" width="5.28515625" style="1" bestFit="1" customWidth="1"/>
    <col min="8" max="8" width="6.28515625" style="1" customWidth="1"/>
    <col min="9" max="9" width="7.5703125" style="1" bestFit="1" customWidth="1"/>
    <col min="10" max="10" width="5.28515625" style="1" bestFit="1" customWidth="1"/>
    <col min="11" max="11" width="7.28515625" style="1" customWidth="1"/>
    <col min="12" max="12" width="7.85546875" style="1" customWidth="1"/>
    <col min="13" max="13" width="5.85546875" style="1" customWidth="1"/>
    <col min="14" max="14" width="11.28515625" style="1" customWidth="1"/>
    <col min="15" max="15" width="11" style="1" customWidth="1"/>
    <col min="16" max="16" width="7.28515625" style="1" customWidth="1"/>
    <col min="17" max="17" width="7.28515625" style="63" customWidth="1"/>
    <col min="18" max="16384" width="9.140625" style="1"/>
  </cols>
  <sheetData>
    <row r="1" spans="1:20" ht="15.75" thickBot="1" x14ac:dyDescent="0.3"/>
    <row r="2" spans="1:20" ht="18.75" customHeight="1" x14ac:dyDescent="0.25">
      <c r="A2" s="106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20" s="16" customFormat="1" ht="15.75" customHeight="1" x14ac:dyDescent="0.25">
      <c r="A3" s="109" t="s">
        <v>0</v>
      </c>
      <c r="B3" s="112" t="s">
        <v>1</v>
      </c>
      <c r="C3" s="115" t="s">
        <v>21</v>
      </c>
      <c r="D3" s="116"/>
      <c r="E3" s="117" t="s">
        <v>22</v>
      </c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8" t="s">
        <v>20</v>
      </c>
      <c r="Q3" s="64"/>
      <c r="R3" s="91" t="s">
        <v>25</v>
      </c>
    </row>
    <row r="4" spans="1:20" ht="15" customHeight="1" x14ac:dyDescent="0.25">
      <c r="A4" s="110"/>
      <c r="B4" s="113"/>
      <c r="C4" s="121" t="s">
        <v>7</v>
      </c>
      <c r="D4" s="94" t="s">
        <v>8</v>
      </c>
      <c r="E4" s="95" t="s">
        <v>19</v>
      </c>
      <c r="F4" s="96"/>
      <c r="G4" s="97"/>
      <c r="H4" s="98" t="s">
        <v>12</v>
      </c>
      <c r="I4" s="99"/>
      <c r="J4" s="100"/>
      <c r="K4" s="101" t="s">
        <v>53</v>
      </c>
      <c r="L4" s="102"/>
      <c r="M4" s="103"/>
      <c r="N4" s="104" t="s">
        <v>17</v>
      </c>
      <c r="O4" s="105" t="s">
        <v>18</v>
      </c>
      <c r="P4" s="119"/>
      <c r="Q4" s="64"/>
      <c r="R4" s="92"/>
    </row>
    <row r="5" spans="1:20" ht="45" x14ac:dyDescent="0.25">
      <c r="A5" s="111"/>
      <c r="B5" s="114"/>
      <c r="C5" s="121"/>
      <c r="D5" s="94"/>
      <c r="E5" s="17" t="s">
        <v>11</v>
      </c>
      <c r="F5" s="9" t="s">
        <v>9</v>
      </c>
      <c r="G5" s="18" t="s">
        <v>24</v>
      </c>
      <c r="H5" s="15" t="s">
        <v>10</v>
      </c>
      <c r="I5" s="10" t="s">
        <v>15</v>
      </c>
      <c r="J5" s="19" t="s">
        <v>24</v>
      </c>
      <c r="K5" s="14" t="s">
        <v>54</v>
      </c>
      <c r="L5" s="11" t="s">
        <v>55</v>
      </c>
      <c r="M5" s="20" t="s">
        <v>24</v>
      </c>
      <c r="N5" s="104"/>
      <c r="O5" s="105"/>
      <c r="P5" s="120"/>
      <c r="Q5" s="61" t="s">
        <v>56</v>
      </c>
      <c r="R5" s="92"/>
    </row>
    <row r="6" spans="1:20" ht="18.75" x14ac:dyDescent="0.3">
      <c r="A6" s="58" t="str">
        <f>'C.Table'!A7</f>
        <v>MA101</v>
      </c>
      <c r="B6" s="59" t="str">
        <f>'C.Table'!B7</f>
        <v>General Biology I</v>
      </c>
      <c r="C6" s="38">
        <f>'C.Table'!C7</f>
        <v>2</v>
      </c>
      <c r="D6" s="13">
        <f>'C.Table'!D7</f>
        <v>3</v>
      </c>
      <c r="E6" s="21">
        <v>20</v>
      </c>
      <c r="F6" s="7">
        <v>5</v>
      </c>
      <c r="G6" s="22">
        <f>E6*F6</f>
        <v>100</v>
      </c>
      <c r="H6" s="23">
        <v>0</v>
      </c>
      <c r="I6" s="24">
        <v>0</v>
      </c>
      <c r="J6" s="25">
        <f>H6*I6</f>
        <v>0</v>
      </c>
      <c r="K6" s="26">
        <v>2</v>
      </c>
      <c r="L6" s="8">
        <v>15</v>
      </c>
      <c r="M6" s="27">
        <f>K6*L6</f>
        <v>30</v>
      </c>
      <c r="N6" s="28"/>
      <c r="O6" s="30"/>
      <c r="P6" s="31">
        <f>(C6*16+D6*16/2+G6+J6+M6+N6+O6)/25</f>
        <v>7.44</v>
      </c>
      <c r="Q6" s="62">
        <f>'C.Table'!F7</f>
        <v>5</v>
      </c>
      <c r="R6" s="32">
        <f>P6-'C.Table'!F7</f>
        <v>2.4400000000000004</v>
      </c>
      <c r="T6" s="122"/>
    </row>
    <row r="7" spans="1:20" ht="18.75" x14ac:dyDescent="0.3">
      <c r="A7" s="58" t="str">
        <f>'C.Table'!A8</f>
        <v>MA103</v>
      </c>
      <c r="B7" s="59" t="str">
        <f>'C.Table'!B8</f>
        <v>General Chemistry</v>
      </c>
      <c r="C7" s="38">
        <f>'C.Table'!C8</f>
        <v>2</v>
      </c>
      <c r="D7" s="13">
        <f>'C.Table'!D8</f>
        <v>3</v>
      </c>
      <c r="E7" s="29">
        <v>12</v>
      </c>
      <c r="F7" s="7">
        <v>3</v>
      </c>
      <c r="G7" s="22">
        <f t="shared" ref="G7:G8" si="0">E7*F7</f>
        <v>36</v>
      </c>
      <c r="H7" s="23">
        <v>12</v>
      </c>
      <c r="I7" s="24">
        <v>3</v>
      </c>
      <c r="J7" s="25">
        <f t="shared" ref="J7:J8" si="1">H7*I7</f>
        <v>36</v>
      </c>
      <c r="K7" s="26"/>
      <c r="L7" s="8"/>
      <c r="M7" s="27">
        <f t="shared" ref="M7:M8" si="2">K7*L7</f>
        <v>0</v>
      </c>
      <c r="N7" s="28">
        <v>0</v>
      </c>
      <c r="O7" s="30">
        <v>4</v>
      </c>
      <c r="P7" s="31">
        <f t="shared" ref="P7:P8" si="3">(C7*16+D7*16/2+G7+J7+M7+N7+O7)/25</f>
        <v>5.28</v>
      </c>
      <c r="Q7" s="62">
        <f>'C.Table'!F8</f>
        <v>4</v>
      </c>
      <c r="R7" s="32">
        <f>P7-'C.Table'!F8</f>
        <v>1.2800000000000002</v>
      </c>
      <c r="T7" s="123"/>
    </row>
    <row r="8" spans="1:20" ht="45" x14ac:dyDescent="0.3">
      <c r="A8" s="58" t="str">
        <f>'C.Table'!A9</f>
        <v>MA 107</v>
      </c>
      <c r="B8" s="59" t="str">
        <f>'C.Table'!B9</f>
        <v>Laboratory Instrumentation and lab safety</v>
      </c>
      <c r="C8" s="38">
        <f>'C.Table'!C9</f>
        <v>1</v>
      </c>
      <c r="D8" s="13">
        <f>'C.Table'!D9</f>
        <v>2</v>
      </c>
      <c r="E8" s="29">
        <v>2</v>
      </c>
      <c r="F8" s="7">
        <v>2</v>
      </c>
      <c r="G8" s="22">
        <f t="shared" si="0"/>
        <v>4</v>
      </c>
      <c r="H8" s="23">
        <v>2</v>
      </c>
      <c r="I8" s="24">
        <v>2</v>
      </c>
      <c r="J8" s="25">
        <f t="shared" si="1"/>
        <v>4</v>
      </c>
      <c r="K8" s="26"/>
      <c r="L8" s="8"/>
      <c r="M8" s="27">
        <f t="shared" si="2"/>
        <v>0</v>
      </c>
      <c r="N8" s="28">
        <v>6</v>
      </c>
      <c r="O8" s="30">
        <v>8</v>
      </c>
      <c r="P8" s="31">
        <f t="shared" si="3"/>
        <v>2.16</v>
      </c>
      <c r="Q8" s="62">
        <f>'C.Table'!F9</f>
        <v>3</v>
      </c>
      <c r="R8" s="32">
        <f>P8-'C.Table'!F9</f>
        <v>-0.83999999999999986</v>
      </c>
      <c r="T8" s="123"/>
    </row>
    <row r="9" spans="1:20" ht="15.75" thickBot="1" x14ac:dyDescent="0.3"/>
    <row r="10" spans="1:20" ht="18.75" x14ac:dyDescent="0.25">
      <c r="A10" s="106" t="s">
        <v>41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</row>
    <row r="11" spans="1:20" ht="15.75" x14ac:dyDescent="0.25">
      <c r="A11" s="109" t="s">
        <v>0</v>
      </c>
      <c r="B11" s="112" t="s">
        <v>1</v>
      </c>
      <c r="C11" s="115" t="s">
        <v>21</v>
      </c>
      <c r="D11" s="116"/>
      <c r="E11" s="117" t="s">
        <v>22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P11" s="118" t="s">
        <v>20</v>
      </c>
      <c r="Q11" s="64"/>
      <c r="R11" s="91" t="s">
        <v>25</v>
      </c>
    </row>
    <row r="12" spans="1:20" ht="15.75" x14ac:dyDescent="0.25">
      <c r="A12" s="110"/>
      <c r="B12" s="113"/>
      <c r="C12" s="93" t="s">
        <v>7</v>
      </c>
      <c r="D12" s="94" t="s">
        <v>8</v>
      </c>
      <c r="E12" s="95" t="s">
        <v>19</v>
      </c>
      <c r="F12" s="96"/>
      <c r="G12" s="97"/>
      <c r="H12" s="98" t="s">
        <v>12</v>
      </c>
      <c r="I12" s="99"/>
      <c r="J12" s="100"/>
      <c r="K12" s="101" t="s">
        <v>13</v>
      </c>
      <c r="L12" s="102"/>
      <c r="M12" s="103"/>
      <c r="N12" s="104" t="s">
        <v>17</v>
      </c>
      <c r="O12" s="105" t="s">
        <v>18</v>
      </c>
      <c r="P12" s="119"/>
      <c r="Q12" s="64"/>
      <c r="R12" s="92"/>
    </row>
    <row r="13" spans="1:20" ht="45" x14ac:dyDescent="0.25">
      <c r="A13" s="111"/>
      <c r="B13" s="114"/>
      <c r="C13" s="93"/>
      <c r="D13" s="94"/>
      <c r="E13" s="17" t="s">
        <v>11</v>
      </c>
      <c r="F13" s="9" t="s">
        <v>9</v>
      </c>
      <c r="G13" s="18" t="s">
        <v>24</v>
      </c>
      <c r="H13" s="15" t="s">
        <v>10</v>
      </c>
      <c r="I13" s="10" t="s">
        <v>15</v>
      </c>
      <c r="J13" s="19" t="s">
        <v>24</v>
      </c>
      <c r="K13" s="14" t="s">
        <v>14</v>
      </c>
      <c r="L13" s="11" t="s">
        <v>16</v>
      </c>
      <c r="M13" s="20" t="s">
        <v>24</v>
      </c>
      <c r="N13" s="104"/>
      <c r="O13" s="105"/>
      <c r="P13" s="120"/>
      <c r="Q13" s="61" t="s">
        <v>56</v>
      </c>
      <c r="R13" s="92"/>
    </row>
    <row r="14" spans="1:20" ht="18.75" x14ac:dyDescent="0.3">
      <c r="A14" s="58" t="str">
        <f>'C.Table'!H7</f>
        <v>MA102</v>
      </c>
      <c r="B14" s="59" t="str">
        <f>'C.Table'!I7</f>
        <v>General Biology II</v>
      </c>
      <c r="C14" s="12">
        <f>'C.Table'!J7</f>
        <v>2</v>
      </c>
      <c r="D14" s="13">
        <f>'C.Table'!K7</f>
        <v>3</v>
      </c>
      <c r="E14" s="21">
        <v>20</v>
      </c>
      <c r="F14" s="7">
        <v>5</v>
      </c>
      <c r="G14" s="22">
        <f>E14*F14</f>
        <v>100</v>
      </c>
      <c r="H14" s="23"/>
      <c r="I14" s="24"/>
      <c r="J14" s="25">
        <f>H14*I14</f>
        <v>0</v>
      </c>
      <c r="K14" s="26">
        <v>2</v>
      </c>
      <c r="L14" s="8">
        <v>15</v>
      </c>
      <c r="M14" s="27">
        <f>K14*L14</f>
        <v>30</v>
      </c>
      <c r="N14" s="28"/>
      <c r="O14" s="30"/>
      <c r="P14" s="31">
        <f>(C14*16+D14*16/2+G14+J14+M14+N14+O14)/25</f>
        <v>7.44</v>
      </c>
      <c r="Q14" s="62">
        <f>'C.Table'!M7</f>
        <v>5</v>
      </c>
      <c r="R14" s="32">
        <f>P14-'C.Table'!M7</f>
        <v>2.4400000000000004</v>
      </c>
    </row>
    <row r="15" spans="1:20" ht="18.75" x14ac:dyDescent="0.3">
      <c r="A15" s="58" t="str">
        <f>'C.Table'!H8</f>
        <v>MA104</v>
      </c>
      <c r="B15" s="59" t="str">
        <f>'C.Table'!I8</f>
        <v>Analytical Chemistry</v>
      </c>
      <c r="C15" s="12">
        <f>'C.Table'!J8</f>
        <v>2</v>
      </c>
      <c r="D15" s="13">
        <f>'C.Table'!K8</f>
        <v>2</v>
      </c>
      <c r="E15" s="29">
        <v>12</v>
      </c>
      <c r="F15" s="7">
        <v>3</v>
      </c>
      <c r="G15" s="22">
        <f t="shared" ref="G15:G17" si="4">E15*F15</f>
        <v>36</v>
      </c>
      <c r="H15" s="23">
        <v>12</v>
      </c>
      <c r="I15" s="24">
        <v>3</v>
      </c>
      <c r="J15" s="25">
        <f t="shared" ref="J15:J17" si="5">H15*I15</f>
        <v>36</v>
      </c>
      <c r="K15" s="26"/>
      <c r="L15" s="8"/>
      <c r="M15" s="27">
        <f t="shared" ref="M15:M17" si="6">K15*L15</f>
        <v>0</v>
      </c>
      <c r="N15" s="28"/>
      <c r="O15" s="30">
        <v>4</v>
      </c>
      <c r="P15" s="31">
        <f t="shared" ref="P15:P17" si="7">(C15*16+D15*16/2+G15+J15+M15+N15+O15)/25</f>
        <v>4.96</v>
      </c>
      <c r="Q15" s="62">
        <f>'C.Table'!M8</f>
        <v>6</v>
      </c>
      <c r="R15" s="32">
        <f>P15-'C.Table'!M8</f>
        <v>-1.04</v>
      </c>
    </row>
    <row r="16" spans="1:20" ht="18.75" x14ac:dyDescent="0.3">
      <c r="A16" s="58" t="str">
        <f>'C.Table'!H9</f>
        <v>MA106</v>
      </c>
      <c r="B16" s="59" t="str">
        <f>'C.Table'!I9</f>
        <v>Organic Chemistry</v>
      </c>
      <c r="C16" s="12">
        <f>'C.Table'!J9</f>
        <v>2</v>
      </c>
      <c r="D16" s="13">
        <f>'C.Table'!K9</f>
        <v>2</v>
      </c>
      <c r="E16" s="29">
        <v>4</v>
      </c>
      <c r="F16" s="7">
        <v>3</v>
      </c>
      <c r="G16" s="22">
        <f t="shared" si="4"/>
        <v>12</v>
      </c>
      <c r="H16" s="23">
        <v>2</v>
      </c>
      <c r="I16" s="24">
        <v>3</v>
      </c>
      <c r="J16" s="25">
        <f t="shared" si="5"/>
        <v>6</v>
      </c>
      <c r="K16" s="26">
        <v>1</v>
      </c>
      <c r="L16" s="8">
        <v>2</v>
      </c>
      <c r="M16" s="27">
        <f t="shared" si="6"/>
        <v>2</v>
      </c>
      <c r="N16" s="28">
        <v>15</v>
      </c>
      <c r="O16" s="30">
        <v>20</v>
      </c>
      <c r="P16" s="31">
        <f t="shared" si="7"/>
        <v>4.12</v>
      </c>
      <c r="Q16" s="62">
        <f>'C.Table'!M9</f>
        <v>5</v>
      </c>
      <c r="R16" s="32">
        <f>P16-'C.Table'!M9</f>
        <v>-0.87999999999999989</v>
      </c>
    </row>
    <row r="17" spans="1:18" ht="30" x14ac:dyDescent="0.3">
      <c r="A17" s="58" t="str">
        <f>'C.Table'!H10</f>
        <v>IT 103</v>
      </c>
      <c r="B17" s="59" t="str">
        <f>'C.Table'!I10</f>
        <v>Introduction to Information Technology</v>
      </c>
      <c r="C17" s="12">
        <f>'C.Table'!J10</f>
        <v>1</v>
      </c>
      <c r="D17" s="13">
        <f>'C.Table'!K10</f>
        <v>2</v>
      </c>
      <c r="E17" s="29">
        <v>8</v>
      </c>
      <c r="F17" s="7">
        <v>3</v>
      </c>
      <c r="G17" s="22">
        <f t="shared" si="4"/>
        <v>24</v>
      </c>
      <c r="H17" s="23">
        <v>1</v>
      </c>
      <c r="I17" s="24">
        <v>2</v>
      </c>
      <c r="J17" s="25">
        <f t="shared" si="5"/>
        <v>2</v>
      </c>
      <c r="K17" s="26"/>
      <c r="L17" s="8"/>
      <c r="M17" s="27">
        <f t="shared" si="6"/>
        <v>0</v>
      </c>
      <c r="N17" s="28">
        <v>20</v>
      </c>
      <c r="O17" s="30">
        <v>15</v>
      </c>
      <c r="P17" s="31">
        <f t="shared" si="7"/>
        <v>3.72</v>
      </c>
      <c r="Q17" s="62">
        <f>'C.Table'!M10</f>
        <v>3</v>
      </c>
      <c r="R17" s="32">
        <f>P17-'C.Table'!M10</f>
        <v>0.7200000000000002</v>
      </c>
    </row>
    <row r="18" spans="1:18" ht="15.75" thickBot="1" x14ac:dyDescent="0.3"/>
    <row r="19" spans="1:18" ht="18.75" x14ac:dyDescent="0.25">
      <c r="A19" s="106" t="s">
        <v>42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</row>
    <row r="20" spans="1:18" ht="15.75" x14ac:dyDescent="0.25">
      <c r="A20" s="109" t="s">
        <v>0</v>
      </c>
      <c r="B20" s="112" t="s">
        <v>1</v>
      </c>
      <c r="C20" s="115" t="s">
        <v>21</v>
      </c>
      <c r="D20" s="116"/>
      <c r="E20" s="117" t="s">
        <v>22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118" t="s">
        <v>20</v>
      </c>
      <c r="Q20" s="64"/>
      <c r="R20" s="91" t="s">
        <v>25</v>
      </c>
    </row>
    <row r="21" spans="1:18" ht="15.75" x14ac:dyDescent="0.25">
      <c r="A21" s="110"/>
      <c r="B21" s="113"/>
      <c r="C21" s="93" t="s">
        <v>7</v>
      </c>
      <c r="D21" s="94" t="s">
        <v>8</v>
      </c>
      <c r="E21" s="95" t="s">
        <v>19</v>
      </c>
      <c r="F21" s="96"/>
      <c r="G21" s="97"/>
      <c r="H21" s="98" t="s">
        <v>12</v>
      </c>
      <c r="I21" s="99"/>
      <c r="J21" s="100"/>
      <c r="K21" s="101" t="s">
        <v>13</v>
      </c>
      <c r="L21" s="102"/>
      <c r="M21" s="103"/>
      <c r="N21" s="104" t="s">
        <v>17</v>
      </c>
      <c r="O21" s="105" t="s">
        <v>18</v>
      </c>
      <c r="P21" s="119"/>
      <c r="Q21" s="64"/>
      <c r="R21" s="92"/>
    </row>
    <row r="22" spans="1:18" ht="45" x14ac:dyDescent="0.25">
      <c r="A22" s="111"/>
      <c r="B22" s="114"/>
      <c r="C22" s="93"/>
      <c r="D22" s="94"/>
      <c r="E22" s="17" t="s">
        <v>11</v>
      </c>
      <c r="F22" s="9" t="s">
        <v>9</v>
      </c>
      <c r="G22" s="18" t="s">
        <v>24</v>
      </c>
      <c r="H22" s="15" t="s">
        <v>10</v>
      </c>
      <c r="I22" s="10" t="s">
        <v>15</v>
      </c>
      <c r="J22" s="19" t="s">
        <v>24</v>
      </c>
      <c r="K22" s="14" t="s">
        <v>14</v>
      </c>
      <c r="L22" s="11" t="s">
        <v>16</v>
      </c>
      <c r="M22" s="20" t="s">
        <v>24</v>
      </c>
      <c r="N22" s="104"/>
      <c r="O22" s="105"/>
      <c r="P22" s="120"/>
      <c r="Q22" s="61" t="s">
        <v>56</v>
      </c>
      <c r="R22" s="92"/>
    </row>
    <row r="23" spans="1:18" ht="18.75" x14ac:dyDescent="0.3">
      <c r="A23" s="58" t="str">
        <f>'C.Table'!A21</f>
        <v>MA 217</v>
      </c>
      <c r="B23" s="59" t="str">
        <f>'C.Table'!B21</f>
        <v>Histology and Histopathology</v>
      </c>
      <c r="C23" s="12">
        <f>'C.Table'!C21</f>
        <v>2</v>
      </c>
      <c r="D23" s="13">
        <f>'C.Table'!D21</f>
        <v>3</v>
      </c>
      <c r="E23" s="21">
        <v>10</v>
      </c>
      <c r="F23" s="7">
        <v>5</v>
      </c>
      <c r="G23" s="22">
        <f>E23*F23</f>
        <v>50</v>
      </c>
      <c r="H23" s="23">
        <v>2</v>
      </c>
      <c r="I23" s="24">
        <v>5</v>
      </c>
      <c r="J23" s="25">
        <f>H23*I23</f>
        <v>10</v>
      </c>
      <c r="K23" s="26"/>
      <c r="L23" s="8"/>
      <c r="M23" s="27">
        <f>K23*L23</f>
        <v>0</v>
      </c>
      <c r="N23" s="28">
        <v>30</v>
      </c>
      <c r="O23" s="30">
        <v>30</v>
      </c>
      <c r="P23" s="31">
        <f>(C23*16+D23*16/2+G23+J23+M23+N23+O23)/25</f>
        <v>7.04</v>
      </c>
      <c r="Q23" s="62">
        <f>'C.Table'!F21</f>
        <v>5</v>
      </c>
      <c r="R23" s="32">
        <f>P23-'C.Table'!F21</f>
        <v>2.04</v>
      </c>
    </row>
    <row r="24" spans="1:18" ht="30" x14ac:dyDescent="0.3">
      <c r="A24" s="58" t="str">
        <f>'C.Table'!A22</f>
        <v>MA 203</v>
      </c>
      <c r="B24" s="59" t="str">
        <f>'C.Table'!B22</f>
        <v xml:space="preserve"> Human Physiology</v>
      </c>
      <c r="C24" s="12">
        <f>'C.Table'!C22</f>
        <v>2</v>
      </c>
      <c r="D24" s="13">
        <f>'C.Table'!D22</f>
        <v>3</v>
      </c>
      <c r="E24" s="29">
        <v>12</v>
      </c>
      <c r="F24" s="7">
        <v>2</v>
      </c>
      <c r="G24" s="22">
        <f t="shared" ref="G24:G28" si="8">E24*F24</f>
        <v>24</v>
      </c>
      <c r="H24" s="23">
        <v>2</v>
      </c>
      <c r="I24" s="24">
        <v>2</v>
      </c>
      <c r="J24" s="25">
        <f t="shared" ref="J24:J28" si="9">H24*I24</f>
        <v>4</v>
      </c>
      <c r="K24" s="26">
        <v>5</v>
      </c>
      <c r="L24" s="8">
        <v>3</v>
      </c>
      <c r="M24" s="27">
        <f t="shared" ref="M24:M28" si="10">K24*L24</f>
        <v>15</v>
      </c>
      <c r="N24" s="28">
        <v>10</v>
      </c>
      <c r="O24" s="30">
        <v>10</v>
      </c>
      <c r="P24" s="31">
        <f t="shared" ref="P24:P27" si="11">(C24*16+D24*16/2+G24+J24+M24+N24+O24)/25</f>
        <v>4.76</v>
      </c>
      <c r="Q24" s="62">
        <f>'C.Table'!F22</f>
        <v>4</v>
      </c>
      <c r="R24" s="32">
        <f>P24-'C.Table'!F22</f>
        <v>0.75999999999999979</v>
      </c>
    </row>
    <row r="25" spans="1:18" ht="30" x14ac:dyDescent="0.3">
      <c r="A25" s="58" t="str">
        <f>'C.Table'!A23</f>
        <v>MA 205</v>
      </c>
      <c r="B25" s="59" t="str">
        <f>'C.Table'!B23</f>
        <v>Genetics</v>
      </c>
      <c r="C25" s="12">
        <f>'C.Table'!C23</f>
        <v>2</v>
      </c>
      <c r="D25" s="13">
        <f>'C.Table'!D23</f>
        <v>2</v>
      </c>
      <c r="E25" s="29">
        <v>12</v>
      </c>
      <c r="F25" s="7">
        <v>3</v>
      </c>
      <c r="G25" s="22">
        <f t="shared" si="8"/>
        <v>36</v>
      </c>
      <c r="H25" s="23">
        <v>5</v>
      </c>
      <c r="I25" s="24">
        <v>3</v>
      </c>
      <c r="J25" s="25">
        <f t="shared" si="9"/>
        <v>15</v>
      </c>
      <c r="K25" s="26"/>
      <c r="L25" s="8"/>
      <c r="M25" s="27">
        <f t="shared" si="10"/>
        <v>0</v>
      </c>
      <c r="N25" s="28">
        <v>3</v>
      </c>
      <c r="O25" s="30">
        <v>3</v>
      </c>
      <c r="P25" s="31">
        <f t="shared" si="11"/>
        <v>4.2</v>
      </c>
      <c r="Q25" s="62">
        <f>'C.Table'!F23</f>
        <v>3.5</v>
      </c>
      <c r="R25" s="32">
        <f>P25-'C.Table'!F23</f>
        <v>0.70000000000000018</v>
      </c>
    </row>
    <row r="26" spans="1:18" ht="18.75" x14ac:dyDescent="0.3">
      <c r="A26" s="58" t="str">
        <f>'C.Table'!A24</f>
        <v>MA 207</v>
      </c>
      <c r="B26" s="59" t="str">
        <f>'C.Table'!B24</f>
        <v>General and Systematic Biochemistry</v>
      </c>
      <c r="C26" s="12">
        <f>'C.Table'!C24</f>
        <v>2</v>
      </c>
      <c r="D26" s="13">
        <f>'C.Table'!D24</f>
        <v>3</v>
      </c>
      <c r="E26" s="29">
        <v>10</v>
      </c>
      <c r="F26" s="7">
        <v>2</v>
      </c>
      <c r="G26" s="22">
        <f t="shared" si="8"/>
        <v>20</v>
      </c>
      <c r="H26" s="23">
        <v>2</v>
      </c>
      <c r="I26" s="24">
        <v>3</v>
      </c>
      <c r="J26" s="25">
        <f t="shared" si="9"/>
        <v>6</v>
      </c>
      <c r="K26" s="26">
        <v>1</v>
      </c>
      <c r="L26" s="8">
        <v>10</v>
      </c>
      <c r="M26" s="27">
        <f t="shared" si="10"/>
        <v>10</v>
      </c>
      <c r="N26" s="28">
        <v>5</v>
      </c>
      <c r="O26" s="30">
        <v>10</v>
      </c>
      <c r="P26" s="31">
        <f t="shared" si="11"/>
        <v>4.28</v>
      </c>
      <c r="Q26" s="62">
        <f>'C.Table'!F24</f>
        <v>4</v>
      </c>
      <c r="R26" s="32">
        <f>P26-'C.Table'!F24</f>
        <v>0.28000000000000025</v>
      </c>
    </row>
    <row r="27" spans="1:18" ht="30" x14ac:dyDescent="0.3">
      <c r="A27" s="58" t="str">
        <f>'C.Table'!A27</f>
        <v>MA 213</v>
      </c>
      <c r="B27" s="59" t="str">
        <f>'C.Table'!B27</f>
        <v>Medical Terminology I</v>
      </c>
      <c r="C27" s="12">
        <f>'C.Table'!C27</f>
        <v>2</v>
      </c>
      <c r="D27" s="13">
        <f>'C.Table'!D27</f>
        <v>0</v>
      </c>
      <c r="E27" s="29">
        <v>8</v>
      </c>
      <c r="F27" s="7">
        <v>1</v>
      </c>
      <c r="G27" s="22">
        <f t="shared" si="8"/>
        <v>8</v>
      </c>
      <c r="H27" s="23">
        <v>3</v>
      </c>
      <c r="I27" s="24">
        <v>5</v>
      </c>
      <c r="J27" s="25">
        <f t="shared" si="9"/>
        <v>15</v>
      </c>
      <c r="K27" s="26"/>
      <c r="L27" s="8"/>
      <c r="M27" s="27">
        <f t="shared" si="10"/>
        <v>0</v>
      </c>
      <c r="N27" s="28">
        <v>10</v>
      </c>
      <c r="O27" s="30">
        <v>15</v>
      </c>
      <c r="P27" s="31">
        <f t="shared" si="11"/>
        <v>3.2</v>
      </c>
      <c r="Q27" s="62">
        <f>'C.Table'!F27</f>
        <v>2.5</v>
      </c>
      <c r="R27" s="32">
        <f>P27-'C.Table'!F27</f>
        <v>0.70000000000000018</v>
      </c>
    </row>
    <row r="28" spans="1:18" ht="18.75" x14ac:dyDescent="0.3">
      <c r="A28" s="58" t="str">
        <f>'C.Table'!A28</f>
        <v>MA 215</v>
      </c>
      <c r="B28" s="59" t="str">
        <f>'C.Table'!B28</f>
        <v>Immunology &amp; Clinical Immunology I</v>
      </c>
      <c r="C28" s="12">
        <f>'C.Table'!C28</f>
        <v>2</v>
      </c>
      <c r="D28" s="13">
        <f>'C.Table'!D28</f>
        <v>3</v>
      </c>
      <c r="E28" s="29">
        <v>10</v>
      </c>
      <c r="F28" s="7">
        <v>2</v>
      </c>
      <c r="G28" s="22">
        <f t="shared" si="8"/>
        <v>20</v>
      </c>
      <c r="H28" s="23">
        <v>2</v>
      </c>
      <c r="I28" s="24">
        <v>4</v>
      </c>
      <c r="J28" s="25">
        <f t="shared" si="9"/>
        <v>8</v>
      </c>
      <c r="K28" s="26"/>
      <c r="L28" s="8"/>
      <c r="M28" s="27">
        <f t="shared" si="10"/>
        <v>0</v>
      </c>
      <c r="N28" s="28">
        <v>10</v>
      </c>
      <c r="O28" s="30">
        <v>20</v>
      </c>
      <c r="P28" s="31">
        <f>(C28*16+D28*16/2+G28+J28+M28+N28+O28)/25</f>
        <v>4.5599999999999996</v>
      </c>
      <c r="Q28" s="62">
        <f>'C.Table'!F28</f>
        <v>4</v>
      </c>
      <c r="R28" s="32">
        <f>P28-'C.Table'!F28</f>
        <v>0.55999999999999961</v>
      </c>
    </row>
    <row r="29" spans="1:18" ht="15.75" thickBot="1" x14ac:dyDescent="0.3"/>
    <row r="30" spans="1:18" ht="18.75" x14ac:dyDescent="0.25">
      <c r="A30" s="106" t="s">
        <v>43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18" ht="15.75" x14ac:dyDescent="0.25">
      <c r="A31" s="109" t="s">
        <v>0</v>
      </c>
      <c r="B31" s="112" t="s">
        <v>1</v>
      </c>
      <c r="C31" s="115" t="s">
        <v>21</v>
      </c>
      <c r="D31" s="116"/>
      <c r="E31" s="117" t="s">
        <v>22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118" t="s">
        <v>20</v>
      </c>
      <c r="Q31" s="64"/>
      <c r="R31" s="91" t="s">
        <v>25</v>
      </c>
    </row>
    <row r="32" spans="1:18" ht="15.75" x14ac:dyDescent="0.25">
      <c r="A32" s="110"/>
      <c r="B32" s="113"/>
      <c r="C32" s="93" t="s">
        <v>7</v>
      </c>
      <c r="D32" s="94" t="s">
        <v>8</v>
      </c>
      <c r="E32" s="95" t="s">
        <v>19</v>
      </c>
      <c r="F32" s="96"/>
      <c r="G32" s="97"/>
      <c r="H32" s="98" t="s">
        <v>12</v>
      </c>
      <c r="I32" s="99"/>
      <c r="J32" s="100"/>
      <c r="K32" s="101" t="s">
        <v>13</v>
      </c>
      <c r="L32" s="102"/>
      <c r="M32" s="103"/>
      <c r="N32" s="104" t="s">
        <v>17</v>
      </c>
      <c r="O32" s="105" t="s">
        <v>18</v>
      </c>
      <c r="P32" s="119"/>
      <c r="Q32" s="64"/>
      <c r="R32" s="92"/>
    </row>
    <row r="33" spans="1:18" ht="45" x14ac:dyDescent="0.25">
      <c r="A33" s="111"/>
      <c r="B33" s="114"/>
      <c r="C33" s="93"/>
      <c r="D33" s="94"/>
      <c r="E33" s="17" t="s">
        <v>11</v>
      </c>
      <c r="F33" s="9" t="s">
        <v>9</v>
      </c>
      <c r="G33" s="18" t="s">
        <v>24</v>
      </c>
      <c r="H33" s="15" t="s">
        <v>10</v>
      </c>
      <c r="I33" s="10" t="s">
        <v>15</v>
      </c>
      <c r="J33" s="19" t="s">
        <v>24</v>
      </c>
      <c r="K33" s="14" t="s">
        <v>14</v>
      </c>
      <c r="L33" s="11" t="s">
        <v>16</v>
      </c>
      <c r="M33" s="20" t="s">
        <v>24</v>
      </c>
      <c r="N33" s="104"/>
      <c r="O33" s="105"/>
      <c r="P33" s="120"/>
      <c r="Q33" s="61" t="s">
        <v>56</v>
      </c>
      <c r="R33" s="92"/>
    </row>
    <row r="34" spans="1:18" ht="30" x14ac:dyDescent="0.3">
      <c r="A34" s="58" t="str">
        <f>'C.Table'!H21</f>
        <v>MA 202</v>
      </c>
      <c r="B34" s="59" t="str">
        <f>'C.Table'!I21</f>
        <v>General and Clinical Biochemistry</v>
      </c>
      <c r="C34" s="12">
        <f>'C.Table'!J21</f>
        <v>2</v>
      </c>
      <c r="D34" s="13">
        <f>'C.Table'!K21</f>
        <v>3</v>
      </c>
      <c r="E34" s="21">
        <v>10</v>
      </c>
      <c r="F34" s="7">
        <v>5</v>
      </c>
      <c r="G34" s="22">
        <f>E34*F34</f>
        <v>50</v>
      </c>
      <c r="H34" s="23">
        <v>2</v>
      </c>
      <c r="I34" s="24">
        <v>5</v>
      </c>
      <c r="J34" s="25">
        <f>H34*I34</f>
        <v>10</v>
      </c>
      <c r="K34" s="26"/>
      <c r="L34" s="8"/>
      <c r="M34" s="27">
        <f>K34*L34</f>
        <v>0</v>
      </c>
      <c r="N34" s="28">
        <v>30</v>
      </c>
      <c r="O34" s="30">
        <v>30</v>
      </c>
      <c r="P34" s="31">
        <f>(C34*16+D34*16/2+G34+J34+M34+N34+O34)/25</f>
        <v>7.04</v>
      </c>
      <c r="Q34" s="62">
        <f>'C.Table'!M21</f>
        <v>4</v>
      </c>
      <c r="R34" s="32">
        <f>P34-'C.Table'!M21</f>
        <v>3.04</v>
      </c>
    </row>
    <row r="35" spans="1:18" ht="18.75" x14ac:dyDescent="0.3">
      <c r="A35" s="58" t="str">
        <f>'C.Table'!H22</f>
        <v>MA 204</v>
      </c>
      <c r="B35" s="59" t="str">
        <f>'C.Table'!I22</f>
        <v>Systematic Physiology</v>
      </c>
      <c r="C35" s="12">
        <f>'C.Table'!J22</f>
        <v>2</v>
      </c>
      <c r="D35" s="13">
        <f>'C.Table'!K22</f>
        <v>2</v>
      </c>
      <c r="E35" s="29">
        <v>8</v>
      </c>
      <c r="F35" s="7">
        <v>3</v>
      </c>
      <c r="G35" s="22">
        <f t="shared" ref="G35:G39" si="12">E35*F35</f>
        <v>24</v>
      </c>
      <c r="H35" s="23">
        <v>1</v>
      </c>
      <c r="I35" s="24">
        <v>2</v>
      </c>
      <c r="J35" s="25">
        <f t="shared" ref="J35:J39" si="13">H35*I35</f>
        <v>2</v>
      </c>
      <c r="K35" s="26">
        <v>3</v>
      </c>
      <c r="L35" s="8">
        <v>4</v>
      </c>
      <c r="M35" s="27">
        <f t="shared" ref="M35:M39" si="14">K35*L35</f>
        <v>12</v>
      </c>
      <c r="N35" s="28">
        <v>20</v>
      </c>
      <c r="O35" s="30">
        <v>24</v>
      </c>
      <c r="P35" s="31">
        <f t="shared" ref="P35:P38" si="15">(C35*16+D35*16/2+G35+J35+M35+N35+O35)/25</f>
        <v>5.2</v>
      </c>
      <c r="Q35" s="62">
        <f>'C.Table'!M22</f>
        <v>4</v>
      </c>
      <c r="R35" s="32">
        <f>P35-'C.Table'!M22</f>
        <v>1.2000000000000002</v>
      </c>
    </row>
    <row r="36" spans="1:18" ht="18.75" x14ac:dyDescent="0.3">
      <c r="A36" s="58" t="str">
        <f>'C.Table'!H23</f>
        <v>MA 206</v>
      </c>
      <c r="B36" s="59" t="str">
        <f>'C.Table'!I23</f>
        <v>Human Genetics</v>
      </c>
      <c r="C36" s="12">
        <f>'C.Table'!J23</f>
        <v>2</v>
      </c>
      <c r="D36" s="13">
        <f>'C.Table'!K23</f>
        <v>2</v>
      </c>
      <c r="E36" s="29">
        <v>10</v>
      </c>
      <c r="F36" s="7">
        <v>2</v>
      </c>
      <c r="G36" s="22">
        <f t="shared" si="12"/>
        <v>20</v>
      </c>
      <c r="H36" s="23">
        <v>2</v>
      </c>
      <c r="I36" s="24">
        <v>3</v>
      </c>
      <c r="J36" s="25">
        <f t="shared" si="13"/>
        <v>6</v>
      </c>
      <c r="K36" s="26"/>
      <c r="L36" s="8"/>
      <c r="M36" s="27">
        <f t="shared" si="14"/>
        <v>0</v>
      </c>
      <c r="N36" s="28">
        <v>5</v>
      </c>
      <c r="O36" s="30">
        <v>10</v>
      </c>
      <c r="P36" s="31">
        <f t="shared" si="15"/>
        <v>3.56</v>
      </c>
      <c r="Q36" s="62">
        <f>'C.Table'!M23</f>
        <v>4</v>
      </c>
      <c r="R36" s="32">
        <f>P36-'C.Table'!M23</f>
        <v>-0.43999999999999995</v>
      </c>
    </row>
    <row r="37" spans="1:18" ht="18.75" x14ac:dyDescent="0.3">
      <c r="A37" s="58" t="str">
        <f>'C.Table'!H24</f>
        <v>MA 218</v>
      </c>
      <c r="B37" s="59" t="str">
        <f>'C.Table'!I24</f>
        <v>Human Anatomy</v>
      </c>
      <c r="C37" s="12">
        <f>'C.Table'!J24</f>
        <v>2</v>
      </c>
      <c r="D37" s="13">
        <f>'C.Table'!K24</f>
        <v>3</v>
      </c>
      <c r="E37" s="29">
        <v>3</v>
      </c>
      <c r="F37" s="7">
        <v>3</v>
      </c>
      <c r="G37" s="22">
        <f t="shared" si="12"/>
        <v>9</v>
      </c>
      <c r="H37" s="23">
        <v>2</v>
      </c>
      <c r="I37" s="24">
        <v>2</v>
      </c>
      <c r="J37" s="25">
        <f t="shared" si="13"/>
        <v>4</v>
      </c>
      <c r="K37" s="26">
        <v>1</v>
      </c>
      <c r="L37" s="8">
        <v>10</v>
      </c>
      <c r="M37" s="27">
        <f t="shared" si="14"/>
        <v>10</v>
      </c>
      <c r="N37" s="28">
        <v>15</v>
      </c>
      <c r="O37" s="30">
        <v>2</v>
      </c>
      <c r="P37" s="31">
        <f t="shared" si="15"/>
        <v>3.84</v>
      </c>
      <c r="Q37" s="62">
        <f>'C.Table'!M24</f>
        <v>4</v>
      </c>
      <c r="R37" s="32">
        <f>P37-'C.Table'!M24</f>
        <v>-0.16000000000000014</v>
      </c>
    </row>
    <row r="38" spans="1:18" ht="18.75" x14ac:dyDescent="0.3">
      <c r="A38" s="58" t="str">
        <f>'C.Table'!H27</f>
        <v>MA 214</v>
      </c>
      <c r="B38" s="59" t="str">
        <f>'C.Table'!I27</f>
        <v>Medical Terminology II</v>
      </c>
      <c r="C38" s="12">
        <f>'C.Table'!J27</f>
        <v>2</v>
      </c>
      <c r="D38" s="13">
        <f>'C.Table'!K27</f>
        <v>0</v>
      </c>
      <c r="E38" s="29">
        <v>8</v>
      </c>
      <c r="F38" s="7">
        <v>1</v>
      </c>
      <c r="G38" s="22">
        <f t="shared" si="12"/>
        <v>8</v>
      </c>
      <c r="H38" s="23">
        <v>3</v>
      </c>
      <c r="I38" s="24">
        <v>5</v>
      </c>
      <c r="J38" s="25">
        <f t="shared" si="13"/>
        <v>15</v>
      </c>
      <c r="K38" s="26"/>
      <c r="L38" s="8"/>
      <c r="M38" s="27">
        <f t="shared" si="14"/>
        <v>0</v>
      </c>
      <c r="N38" s="28">
        <v>10</v>
      </c>
      <c r="O38" s="30">
        <v>15</v>
      </c>
      <c r="P38" s="31">
        <f t="shared" si="15"/>
        <v>3.2</v>
      </c>
      <c r="Q38" s="62">
        <f>'C.Table'!M27</f>
        <v>3</v>
      </c>
      <c r="R38" s="32">
        <f>P38-'C.Table'!M27</f>
        <v>0.20000000000000018</v>
      </c>
    </row>
    <row r="39" spans="1:18" ht="30" x14ac:dyDescent="0.3">
      <c r="A39" s="58" t="str">
        <f>'C.Table'!H28</f>
        <v>MA 216</v>
      </c>
      <c r="B39" s="59" t="str">
        <f>'C.Table'!I28</f>
        <v>Personal Carrier and Laboratory Security</v>
      </c>
      <c r="C39" s="12">
        <f>'C.Table'!J28</f>
        <v>2</v>
      </c>
      <c r="D39" s="13">
        <f>'C.Table'!K28</f>
        <v>0</v>
      </c>
      <c r="E39" s="29">
        <v>10</v>
      </c>
      <c r="F39" s="7">
        <v>2</v>
      </c>
      <c r="G39" s="22">
        <f t="shared" si="12"/>
        <v>20</v>
      </c>
      <c r="H39" s="23">
        <v>2</v>
      </c>
      <c r="I39" s="24">
        <v>4</v>
      </c>
      <c r="J39" s="25">
        <f t="shared" si="13"/>
        <v>8</v>
      </c>
      <c r="K39" s="26"/>
      <c r="L39" s="8"/>
      <c r="M39" s="27">
        <f t="shared" si="14"/>
        <v>0</v>
      </c>
      <c r="N39" s="28">
        <v>10</v>
      </c>
      <c r="O39" s="30">
        <v>20</v>
      </c>
      <c r="P39" s="31">
        <f>(C39*16+D39*16/2+G39+J39+M39+N39+O39)/25</f>
        <v>3.6</v>
      </c>
      <c r="Q39" s="62">
        <f>'C.Table'!M28</f>
        <v>3</v>
      </c>
      <c r="R39" s="32">
        <f>P39-'C.Table'!M28</f>
        <v>0.60000000000000009</v>
      </c>
    </row>
    <row r="40" spans="1:18" ht="15.75" thickBot="1" x14ac:dyDescent="0.3"/>
    <row r="41" spans="1:18" ht="18.75" x14ac:dyDescent="0.25">
      <c r="A41" s="106" t="s">
        <v>44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</row>
    <row r="42" spans="1:18" ht="15.75" x14ac:dyDescent="0.25">
      <c r="A42" s="109" t="s">
        <v>0</v>
      </c>
      <c r="B42" s="112" t="s">
        <v>1</v>
      </c>
      <c r="C42" s="115" t="s">
        <v>21</v>
      </c>
      <c r="D42" s="116"/>
      <c r="E42" s="117" t="s">
        <v>22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118" t="s">
        <v>20</v>
      </c>
      <c r="Q42" s="64"/>
      <c r="R42" s="91" t="s">
        <v>25</v>
      </c>
    </row>
    <row r="43" spans="1:18" ht="15.75" x14ac:dyDescent="0.25">
      <c r="A43" s="110"/>
      <c r="B43" s="113"/>
      <c r="C43" s="93" t="s">
        <v>7</v>
      </c>
      <c r="D43" s="94" t="s">
        <v>8</v>
      </c>
      <c r="E43" s="95" t="s">
        <v>19</v>
      </c>
      <c r="F43" s="96"/>
      <c r="G43" s="97"/>
      <c r="H43" s="98" t="s">
        <v>12</v>
      </c>
      <c r="I43" s="99"/>
      <c r="J43" s="100"/>
      <c r="K43" s="101" t="s">
        <v>13</v>
      </c>
      <c r="L43" s="102"/>
      <c r="M43" s="103"/>
      <c r="N43" s="104" t="s">
        <v>17</v>
      </c>
      <c r="O43" s="105" t="s">
        <v>18</v>
      </c>
      <c r="P43" s="119"/>
      <c r="Q43" s="64"/>
      <c r="R43" s="92"/>
    </row>
    <row r="44" spans="1:18" ht="45" x14ac:dyDescent="0.25">
      <c r="A44" s="111"/>
      <c r="B44" s="114"/>
      <c r="C44" s="93"/>
      <c r="D44" s="94"/>
      <c r="E44" s="17" t="s">
        <v>11</v>
      </c>
      <c r="F44" s="9" t="s">
        <v>9</v>
      </c>
      <c r="G44" s="18" t="s">
        <v>24</v>
      </c>
      <c r="H44" s="15" t="s">
        <v>10</v>
      </c>
      <c r="I44" s="10" t="s">
        <v>15</v>
      </c>
      <c r="J44" s="19" t="s">
        <v>24</v>
      </c>
      <c r="K44" s="14" t="s">
        <v>14</v>
      </c>
      <c r="L44" s="11" t="s">
        <v>16</v>
      </c>
      <c r="M44" s="20" t="s">
        <v>24</v>
      </c>
      <c r="N44" s="104"/>
      <c r="O44" s="105"/>
      <c r="P44" s="120"/>
      <c r="Q44" s="61" t="s">
        <v>56</v>
      </c>
      <c r="R44" s="92"/>
    </row>
    <row r="45" spans="1:18" ht="18.75" x14ac:dyDescent="0.3">
      <c r="A45" s="58" t="str">
        <f>'C.Table'!A35</f>
        <v>MA 301</v>
      </c>
      <c r="B45" s="59" t="str">
        <f>'C.Table'!B35</f>
        <v>Medical Parasitology I</v>
      </c>
      <c r="C45" s="12">
        <f>'C.Table'!C35</f>
        <v>2</v>
      </c>
      <c r="D45" s="13">
        <f>'C.Table'!D35</f>
        <v>3</v>
      </c>
      <c r="E45" s="21">
        <v>10</v>
      </c>
      <c r="F45" s="7">
        <v>5</v>
      </c>
      <c r="G45" s="22">
        <f>E45*F45</f>
        <v>50</v>
      </c>
      <c r="H45" s="23">
        <v>2</v>
      </c>
      <c r="I45" s="24">
        <v>5</v>
      </c>
      <c r="J45" s="25">
        <f>H45*I45</f>
        <v>10</v>
      </c>
      <c r="K45" s="26"/>
      <c r="L45" s="8"/>
      <c r="M45" s="27">
        <f>K45*L45</f>
        <v>0</v>
      </c>
      <c r="N45" s="28">
        <v>30</v>
      </c>
      <c r="O45" s="30">
        <v>30</v>
      </c>
      <c r="P45" s="31">
        <f>(C45*16+D45*16/2+G45+J45+M45+N45+O45)/25</f>
        <v>7.04</v>
      </c>
      <c r="Q45" s="62">
        <f>'C.Table'!F35</f>
        <v>4</v>
      </c>
      <c r="R45" s="32">
        <f>P45-'C.Table'!F35</f>
        <v>3.04</v>
      </c>
    </row>
    <row r="46" spans="1:18" ht="30" x14ac:dyDescent="0.3">
      <c r="A46" s="58" t="str">
        <f>'C.Table'!A36</f>
        <v>MA 305</v>
      </c>
      <c r="B46" s="59" t="str">
        <f>'C.Table'!B36</f>
        <v>Hematology and Clinical Hematology</v>
      </c>
      <c r="C46" s="12">
        <f>'C.Table'!C36</f>
        <v>2</v>
      </c>
      <c r="D46" s="13">
        <f>'C.Table'!D36</f>
        <v>3</v>
      </c>
      <c r="E46" s="29">
        <v>5</v>
      </c>
      <c r="F46" s="7">
        <v>2</v>
      </c>
      <c r="G46" s="22">
        <f t="shared" ref="G46:G50" si="16">E46*F46</f>
        <v>10</v>
      </c>
      <c r="H46" s="23">
        <v>2</v>
      </c>
      <c r="I46" s="24">
        <v>2</v>
      </c>
      <c r="J46" s="25">
        <f t="shared" ref="J46:J50" si="17">H46*I46</f>
        <v>4</v>
      </c>
      <c r="K46" s="26"/>
      <c r="L46" s="8"/>
      <c r="M46" s="27">
        <f t="shared" ref="M46:M50" si="18">K46*L46</f>
        <v>0</v>
      </c>
      <c r="N46" s="28">
        <v>10</v>
      </c>
      <c r="O46" s="30">
        <v>15</v>
      </c>
      <c r="P46" s="31">
        <f t="shared" ref="P46:P49" si="19">(C46*16+D46*16/2+G46+J46+M46+N46+O46)/25</f>
        <v>3.8</v>
      </c>
      <c r="Q46" s="62">
        <f>'C.Table'!F36</f>
        <v>4</v>
      </c>
      <c r="R46" s="32">
        <f>P46-'C.Table'!F36</f>
        <v>-0.20000000000000018</v>
      </c>
    </row>
    <row r="47" spans="1:18" ht="18.75" x14ac:dyDescent="0.3">
      <c r="A47" s="58" t="str">
        <f>'C.Table'!A37</f>
        <v>MA 307</v>
      </c>
      <c r="B47" s="59" t="str">
        <f>'C.Table'!B37</f>
        <v>Molecular Biology I</v>
      </c>
      <c r="C47" s="12">
        <f>'C.Table'!C37</f>
        <v>2</v>
      </c>
      <c r="D47" s="13">
        <f>'C.Table'!D37</f>
        <v>3</v>
      </c>
      <c r="E47" s="29">
        <v>1</v>
      </c>
      <c r="F47" s="7">
        <v>5</v>
      </c>
      <c r="G47" s="22">
        <f t="shared" si="16"/>
        <v>5</v>
      </c>
      <c r="H47" s="23">
        <v>5</v>
      </c>
      <c r="I47" s="24">
        <v>1</v>
      </c>
      <c r="J47" s="25">
        <f t="shared" si="17"/>
        <v>5</v>
      </c>
      <c r="K47" s="26"/>
      <c r="L47" s="8"/>
      <c r="M47" s="27">
        <f t="shared" si="18"/>
        <v>0</v>
      </c>
      <c r="N47" s="28">
        <v>10</v>
      </c>
      <c r="O47" s="30">
        <v>15</v>
      </c>
      <c r="P47" s="31">
        <f t="shared" si="19"/>
        <v>3.64</v>
      </c>
      <c r="Q47" s="62">
        <f>'C.Table'!F37</f>
        <v>4</v>
      </c>
      <c r="R47" s="32">
        <f>P47-'C.Table'!F37</f>
        <v>-0.35999999999999988</v>
      </c>
    </row>
    <row r="48" spans="1:18" ht="18.75" x14ac:dyDescent="0.3">
      <c r="A48" s="58" t="str">
        <f>'C.Table'!A40</f>
        <v>MA 313</v>
      </c>
      <c r="B48" s="59" t="str">
        <f>'C.Table'!B40</f>
        <v>Public Health</v>
      </c>
      <c r="C48" s="12">
        <f>'C.Table'!C40</f>
        <v>2</v>
      </c>
      <c r="D48" s="13">
        <f>'C.Table'!D40</f>
        <v>0</v>
      </c>
      <c r="E48" s="29">
        <v>3</v>
      </c>
      <c r="F48" s="7">
        <v>1</v>
      </c>
      <c r="G48" s="22">
        <f t="shared" si="16"/>
        <v>3</v>
      </c>
      <c r="H48" s="23">
        <v>3</v>
      </c>
      <c r="I48" s="24">
        <v>2</v>
      </c>
      <c r="J48" s="25">
        <f t="shared" si="17"/>
        <v>6</v>
      </c>
      <c r="K48" s="26"/>
      <c r="L48" s="8"/>
      <c r="M48" s="27">
        <f t="shared" si="18"/>
        <v>0</v>
      </c>
      <c r="N48" s="28">
        <v>15</v>
      </c>
      <c r="O48" s="30">
        <v>20</v>
      </c>
      <c r="P48" s="31">
        <f t="shared" si="19"/>
        <v>3.04</v>
      </c>
      <c r="Q48" s="62">
        <f>'C.Table'!F40</f>
        <v>3</v>
      </c>
      <c r="R48" s="32">
        <f>P48-'C.Table'!F40</f>
        <v>4.0000000000000036E-2</v>
      </c>
    </row>
    <row r="49" spans="1:19" ht="30" x14ac:dyDescent="0.3">
      <c r="A49" s="58" t="str">
        <f>'C.Table'!A41</f>
        <v>MA 315</v>
      </c>
      <c r="B49" s="59" t="str">
        <f>'C.Table'!B41</f>
        <v>Quality Assurance and Control</v>
      </c>
      <c r="C49" s="12">
        <f>'C.Table'!C41</f>
        <v>2</v>
      </c>
      <c r="D49" s="13">
        <f>'C.Table'!D41</f>
        <v>0</v>
      </c>
      <c r="E49" s="29">
        <v>8</v>
      </c>
      <c r="F49" s="7">
        <v>3</v>
      </c>
      <c r="G49" s="22">
        <f t="shared" si="16"/>
        <v>24</v>
      </c>
      <c r="H49" s="23">
        <v>1</v>
      </c>
      <c r="I49" s="24">
        <v>2</v>
      </c>
      <c r="J49" s="25">
        <f t="shared" si="17"/>
        <v>2</v>
      </c>
      <c r="K49" s="26">
        <v>2</v>
      </c>
      <c r="L49" s="8">
        <v>10</v>
      </c>
      <c r="M49" s="27">
        <f t="shared" si="18"/>
        <v>20</v>
      </c>
      <c r="N49" s="28">
        <v>10</v>
      </c>
      <c r="O49" s="30">
        <v>15</v>
      </c>
      <c r="P49" s="31">
        <f t="shared" si="19"/>
        <v>4.12</v>
      </c>
      <c r="Q49" s="62">
        <f>'C.Table'!F41</f>
        <v>3</v>
      </c>
      <c r="R49" s="32">
        <f>P49-'C.Table'!F41</f>
        <v>1.1200000000000001</v>
      </c>
      <c r="S49" s="65"/>
    </row>
    <row r="50" spans="1:19" ht="18.75" x14ac:dyDescent="0.3">
      <c r="A50" s="58">
        <f>'C.Table'!A42</f>
        <v>0</v>
      </c>
      <c r="B50" s="59" t="str">
        <f>'C.Table'!B42</f>
        <v>Technical Elective</v>
      </c>
      <c r="C50" s="12">
        <f>'C.Table'!C42</f>
        <v>3</v>
      </c>
      <c r="D50" s="13">
        <f>'C.Table'!D42</f>
        <v>0</v>
      </c>
      <c r="E50" s="29">
        <v>11</v>
      </c>
      <c r="F50" s="7">
        <v>3</v>
      </c>
      <c r="G50" s="22">
        <f t="shared" si="16"/>
        <v>33</v>
      </c>
      <c r="H50" s="23">
        <v>3</v>
      </c>
      <c r="I50" s="24">
        <v>1</v>
      </c>
      <c r="J50" s="25">
        <f t="shared" si="17"/>
        <v>3</v>
      </c>
      <c r="K50" s="26"/>
      <c r="L50" s="8"/>
      <c r="M50" s="27">
        <f t="shared" si="18"/>
        <v>0</v>
      </c>
      <c r="N50" s="28">
        <v>10</v>
      </c>
      <c r="O50" s="30">
        <v>20</v>
      </c>
      <c r="P50" s="31">
        <f>(C50*16+D50*16/2+G50+J50+M50+N50+O50)/25</f>
        <v>4.5599999999999996</v>
      </c>
      <c r="Q50" s="62">
        <f>'C.Table'!F42</f>
        <v>3.5</v>
      </c>
      <c r="R50" s="32">
        <f>P50-'C.Table'!F42</f>
        <v>1.0599999999999996</v>
      </c>
    </row>
    <row r="51" spans="1:19" ht="15.75" thickBot="1" x14ac:dyDescent="0.3"/>
    <row r="52" spans="1:19" ht="18.75" x14ac:dyDescent="0.25">
      <c r="A52" s="106" t="s">
        <v>45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8"/>
    </row>
    <row r="53" spans="1:19" ht="15.75" x14ac:dyDescent="0.25">
      <c r="A53" s="109" t="s">
        <v>0</v>
      </c>
      <c r="B53" s="112" t="s">
        <v>1</v>
      </c>
      <c r="C53" s="115" t="s">
        <v>21</v>
      </c>
      <c r="D53" s="116"/>
      <c r="E53" s="117" t="s">
        <v>22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6"/>
      <c r="P53" s="118" t="s">
        <v>20</v>
      </c>
      <c r="Q53" s="64"/>
      <c r="R53" s="91" t="s">
        <v>25</v>
      </c>
    </row>
    <row r="54" spans="1:19" ht="15.75" x14ac:dyDescent="0.25">
      <c r="A54" s="110"/>
      <c r="B54" s="113"/>
      <c r="C54" s="93" t="s">
        <v>7</v>
      </c>
      <c r="D54" s="94" t="s">
        <v>8</v>
      </c>
      <c r="E54" s="95" t="s">
        <v>19</v>
      </c>
      <c r="F54" s="96"/>
      <c r="G54" s="97"/>
      <c r="H54" s="98" t="s">
        <v>12</v>
      </c>
      <c r="I54" s="99"/>
      <c r="J54" s="100"/>
      <c r="K54" s="101" t="s">
        <v>13</v>
      </c>
      <c r="L54" s="102"/>
      <c r="M54" s="103"/>
      <c r="N54" s="104" t="s">
        <v>17</v>
      </c>
      <c r="O54" s="105" t="s">
        <v>18</v>
      </c>
      <c r="P54" s="119"/>
      <c r="Q54" s="64"/>
      <c r="R54" s="92"/>
    </row>
    <row r="55" spans="1:19" ht="45" x14ac:dyDescent="0.25">
      <c r="A55" s="111"/>
      <c r="B55" s="114"/>
      <c r="C55" s="93"/>
      <c r="D55" s="94"/>
      <c r="E55" s="17" t="s">
        <v>11</v>
      </c>
      <c r="F55" s="9" t="s">
        <v>9</v>
      </c>
      <c r="G55" s="18" t="s">
        <v>24</v>
      </c>
      <c r="H55" s="15" t="s">
        <v>10</v>
      </c>
      <c r="I55" s="10" t="s">
        <v>15</v>
      </c>
      <c r="J55" s="19" t="s">
        <v>24</v>
      </c>
      <c r="K55" s="14" t="s">
        <v>14</v>
      </c>
      <c r="L55" s="11" t="s">
        <v>16</v>
      </c>
      <c r="M55" s="20" t="s">
        <v>24</v>
      </c>
      <c r="N55" s="104"/>
      <c r="O55" s="105"/>
      <c r="P55" s="120"/>
      <c r="Q55" s="61" t="s">
        <v>56</v>
      </c>
      <c r="R55" s="92"/>
    </row>
    <row r="56" spans="1:19" ht="18.75" x14ac:dyDescent="0.3">
      <c r="A56" s="58" t="str">
        <f>'C.Table'!H35</f>
        <v>MA 302</v>
      </c>
      <c r="B56" s="59" t="str">
        <f>'C.Table'!I35</f>
        <v>Medical Parasitology II</v>
      </c>
      <c r="C56" s="12">
        <f>'C.Table'!J35</f>
        <v>2</v>
      </c>
      <c r="D56" s="13">
        <f>'C.Table'!K35</f>
        <v>3</v>
      </c>
      <c r="E56" s="21">
        <v>10</v>
      </c>
      <c r="F56" s="7">
        <v>5</v>
      </c>
      <c r="G56" s="22">
        <f>E56*F56</f>
        <v>50</v>
      </c>
      <c r="H56" s="23">
        <v>2</v>
      </c>
      <c r="I56" s="24">
        <v>5</v>
      </c>
      <c r="J56" s="25">
        <f>H56*I56</f>
        <v>10</v>
      </c>
      <c r="K56" s="26"/>
      <c r="L56" s="8"/>
      <c r="M56" s="27">
        <f>K56*L56</f>
        <v>0</v>
      </c>
      <c r="N56" s="28">
        <v>30</v>
      </c>
      <c r="O56" s="30">
        <v>30</v>
      </c>
      <c r="P56" s="31">
        <f>(C56*16+D56*16/2+G56+J56+M56+N56+O56)/25</f>
        <v>7.04</v>
      </c>
      <c r="Q56" s="62">
        <f>'C.Table'!M35</f>
        <v>5</v>
      </c>
      <c r="R56" s="32">
        <f>P56-'C.Table'!M35</f>
        <v>2.04</v>
      </c>
    </row>
    <row r="57" spans="1:19" ht="18.75" x14ac:dyDescent="0.3">
      <c r="A57" s="58" t="str">
        <f>'C.Table'!H36</f>
        <v>MA 304</v>
      </c>
      <c r="B57" s="59" t="str">
        <f>'C.Table'!I36</f>
        <v xml:space="preserve">Endocrinology </v>
      </c>
      <c r="C57" s="12">
        <f>'C.Table'!J36</f>
        <v>2</v>
      </c>
      <c r="D57" s="13">
        <f>'C.Table'!K36</f>
        <v>3</v>
      </c>
      <c r="E57" s="29">
        <v>2</v>
      </c>
      <c r="F57" s="7">
        <v>1</v>
      </c>
      <c r="G57" s="22">
        <f t="shared" ref="G57:G61" si="20">E57*F57</f>
        <v>2</v>
      </c>
      <c r="H57" s="23">
        <v>3</v>
      </c>
      <c r="I57" s="24">
        <v>5</v>
      </c>
      <c r="J57" s="25">
        <f t="shared" ref="J57:J61" si="21">H57*I57</f>
        <v>15</v>
      </c>
      <c r="K57" s="26"/>
      <c r="L57" s="8"/>
      <c r="M57" s="27">
        <f t="shared" ref="M57:M61" si="22">K57*L57</f>
        <v>0</v>
      </c>
      <c r="N57" s="28">
        <v>10</v>
      </c>
      <c r="O57" s="30">
        <v>15</v>
      </c>
      <c r="P57" s="31">
        <f t="shared" ref="P57:P61" si="23">(C57*16+D57*16/2+G57+J57+M57+N57+O57)/25</f>
        <v>3.92</v>
      </c>
      <c r="Q57" s="62">
        <f>'C.Table'!M36</f>
        <v>4</v>
      </c>
      <c r="R57" s="32">
        <f>P57-'C.Table'!M36</f>
        <v>-8.0000000000000071E-2</v>
      </c>
    </row>
    <row r="58" spans="1:19" ht="18.75" x14ac:dyDescent="0.3">
      <c r="A58" s="58" t="str">
        <f>'C.Table'!H37</f>
        <v>MA 308</v>
      </c>
      <c r="B58" s="59" t="str">
        <f>'C.Table'!I37</f>
        <v xml:space="preserve">Biotechnology </v>
      </c>
      <c r="C58" s="12">
        <f>'C.Table'!J37</f>
        <v>2</v>
      </c>
      <c r="D58" s="13">
        <f>'C.Table'!K37</f>
        <v>3</v>
      </c>
      <c r="E58" s="29">
        <v>4</v>
      </c>
      <c r="F58" s="7">
        <v>3</v>
      </c>
      <c r="G58" s="22">
        <f t="shared" si="20"/>
        <v>12</v>
      </c>
      <c r="H58" s="23">
        <v>2</v>
      </c>
      <c r="I58" s="24">
        <v>3</v>
      </c>
      <c r="J58" s="25">
        <f t="shared" si="21"/>
        <v>6</v>
      </c>
      <c r="K58" s="26">
        <v>1</v>
      </c>
      <c r="L58" s="8">
        <v>5</v>
      </c>
      <c r="M58" s="27">
        <f t="shared" si="22"/>
        <v>5</v>
      </c>
      <c r="N58" s="28">
        <v>15</v>
      </c>
      <c r="O58" s="30">
        <v>15</v>
      </c>
      <c r="P58" s="31">
        <f t="shared" si="23"/>
        <v>4.3600000000000003</v>
      </c>
      <c r="Q58" s="62">
        <f>'C.Table'!M37</f>
        <v>5</v>
      </c>
      <c r="R58" s="32">
        <f>P58-'C.Table'!M37</f>
        <v>-0.63999999999999968</v>
      </c>
    </row>
    <row r="59" spans="1:19" ht="18.75" x14ac:dyDescent="0.3">
      <c r="A59" s="58" t="str">
        <f>'C.Table'!H40</f>
        <v>MA 316</v>
      </c>
      <c r="B59" s="59" t="str">
        <f>'C.Table'!I40</f>
        <v>Blood Transfusion</v>
      </c>
      <c r="C59" s="12">
        <f>'C.Table'!J40</f>
        <v>2</v>
      </c>
      <c r="D59" s="13">
        <f>'C.Table'!K40</f>
        <v>2</v>
      </c>
      <c r="E59" s="29">
        <v>8</v>
      </c>
      <c r="F59" s="7">
        <v>3</v>
      </c>
      <c r="G59" s="22">
        <f t="shared" si="20"/>
        <v>24</v>
      </c>
      <c r="H59" s="23">
        <v>1</v>
      </c>
      <c r="I59" s="24">
        <v>2</v>
      </c>
      <c r="J59" s="25">
        <f t="shared" si="21"/>
        <v>2</v>
      </c>
      <c r="K59" s="26">
        <v>2</v>
      </c>
      <c r="L59" s="8">
        <v>10</v>
      </c>
      <c r="M59" s="27">
        <f t="shared" si="22"/>
        <v>20</v>
      </c>
      <c r="N59" s="28">
        <v>10</v>
      </c>
      <c r="O59" s="30">
        <v>15</v>
      </c>
      <c r="P59" s="31">
        <f t="shared" si="23"/>
        <v>4.76</v>
      </c>
      <c r="Q59" s="62">
        <f>'C.Table'!M40</f>
        <v>4</v>
      </c>
      <c r="R59" s="32">
        <f>P59-'C.Table'!M40</f>
        <v>0.75999999999999979</v>
      </c>
    </row>
    <row r="60" spans="1:19" ht="18.75" x14ac:dyDescent="0.3">
      <c r="A60" s="58" t="str">
        <f>'C.Table'!H41</f>
        <v>MA 318</v>
      </c>
      <c r="B60" s="59" t="str">
        <f>'C.Table'!I41</f>
        <v>Summer Training</v>
      </c>
      <c r="C60" s="12">
        <f>'C.Table'!J41</f>
        <v>0</v>
      </c>
      <c r="D60" s="13">
        <f>'C.Table'!K41</f>
        <v>0</v>
      </c>
      <c r="E60" s="29">
        <v>3</v>
      </c>
      <c r="F60" s="7">
        <v>2</v>
      </c>
      <c r="G60" s="22">
        <f t="shared" si="20"/>
        <v>6</v>
      </c>
      <c r="H60" s="23">
        <v>2</v>
      </c>
      <c r="I60" s="24">
        <v>4</v>
      </c>
      <c r="J60" s="25">
        <f t="shared" si="21"/>
        <v>8</v>
      </c>
      <c r="K60" s="26">
        <v>1</v>
      </c>
      <c r="L60" s="8">
        <v>4</v>
      </c>
      <c r="M60" s="27">
        <f t="shared" si="22"/>
        <v>4</v>
      </c>
      <c r="N60" s="28">
        <v>5</v>
      </c>
      <c r="O60" s="30">
        <v>10</v>
      </c>
      <c r="P60" s="31">
        <f t="shared" si="23"/>
        <v>1.32</v>
      </c>
      <c r="Q60" s="62">
        <f>'C.Table'!M41</f>
        <v>0</v>
      </c>
      <c r="R60" s="32">
        <f>P60-'C.Table'!M41</f>
        <v>1.32</v>
      </c>
    </row>
    <row r="61" spans="1:19" ht="30.75" thickBot="1" x14ac:dyDescent="0.35">
      <c r="A61" s="58">
        <f>'C.Table'!H42</f>
        <v>0</v>
      </c>
      <c r="B61" s="59" t="str">
        <f>'C.Table'!I42</f>
        <v>Technical Elective (Enzymatic Diagnosis)</v>
      </c>
      <c r="C61" s="12">
        <f>'C.Table'!J42</f>
        <v>3</v>
      </c>
      <c r="D61" s="13">
        <f>'C.Table'!K42</f>
        <v>0</v>
      </c>
      <c r="E61" s="29">
        <v>11</v>
      </c>
      <c r="F61" s="7">
        <v>3</v>
      </c>
      <c r="G61" s="22">
        <f t="shared" si="20"/>
        <v>33</v>
      </c>
      <c r="H61" s="23">
        <v>3</v>
      </c>
      <c r="I61" s="24">
        <v>1</v>
      </c>
      <c r="J61" s="25">
        <f t="shared" si="21"/>
        <v>3</v>
      </c>
      <c r="K61" s="26"/>
      <c r="L61" s="8"/>
      <c r="M61" s="27">
        <f t="shared" si="22"/>
        <v>0</v>
      </c>
      <c r="N61" s="28">
        <v>10</v>
      </c>
      <c r="O61" s="30">
        <v>20</v>
      </c>
      <c r="P61" s="31">
        <f t="shared" si="23"/>
        <v>4.5599999999999996</v>
      </c>
      <c r="Q61" s="62">
        <f>'C.Table'!M42</f>
        <v>3.5</v>
      </c>
      <c r="R61" s="32">
        <f>P61-'C.Table'!M42</f>
        <v>1.0599999999999996</v>
      </c>
    </row>
    <row r="62" spans="1:19" ht="18.75" x14ac:dyDescent="0.25">
      <c r="A62" s="106" t="s">
        <v>46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8"/>
    </row>
    <row r="63" spans="1:19" ht="15.75" x14ac:dyDescent="0.25">
      <c r="A63" s="109" t="s">
        <v>0</v>
      </c>
      <c r="B63" s="112" t="s">
        <v>1</v>
      </c>
      <c r="C63" s="115" t="s">
        <v>21</v>
      </c>
      <c r="D63" s="116"/>
      <c r="E63" s="117" t="s">
        <v>22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6"/>
      <c r="P63" s="118" t="s">
        <v>20</v>
      </c>
      <c r="Q63" s="64"/>
      <c r="R63" s="91" t="s">
        <v>25</v>
      </c>
    </row>
    <row r="64" spans="1:19" ht="15.75" x14ac:dyDescent="0.25">
      <c r="A64" s="110"/>
      <c r="B64" s="113"/>
      <c r="C64" s="93" t="s">
        <v>7</v>
      </c>
      <c r="D64" s="94" t="s">
        <v>8</v>
      </c>
      <c r="E64" s="95" t="s">
        <v>19</v>
      </c>
      <c r="F64" s="96"/>
      <c r="G64" s="97"/>
      <c r="H64" s="98" t="s">
        <v>12</v>
      </c>
      <c r="I64" s="99"/>
      <c r="J64" s="100"/>
      <c r="K64" s="101" t="s">
        <v>13</v>
      </c>
      <c r="L64" s="102"/>
      <c r="M64" s="103"/>
      <c r="N64" s="104" t="s">
        <v>17</v>
      </c>
      <c r="O64" s="105" t="s">
        <v>18</v>
      </c>
      <c r="P64" s="119"/>
      <c r="Q64" s="64"/>
      <c r="R64" s="92"/>
    </row>
    <row r="65" spans="1:19" ht="45" x14ac:dyDescent="0.25">
      <c r="A65" s="111"/>
      <c r="B65" s="114"/>
      <c r="C65" s="93"/>
      <c r="D65" s="94"/>
      <c r="E65" s="17" t="s">
        <v>11</v>
      </c>
      <c r="F65" s="9" t="s">
        <v>9</v>
      </c>
      <c r="G65" s="18" t="s">
        <v>24</v>
      </c>
      <c r="H65" s="15" t="s">
        <v>10</v>
      </c>
      <c r="I65" s="10" t="s">
        <v>15</v>
      </c>
      <c r="J65" s="19" t="s">
        <v>24</v>
      </c>
      <c r="K65" s="14" t="s">
        <v>14</v>
      </c>
      <c r="L65" s="11" t="s">
        <v>16</v>
      </c>
      <c r="M65" s="20" t="s">
        <v>24</v>
      </c>
      <c r="N65" s="104"/>
      <c r="O65" s="105"/>
      <c r="P65" s="120"/>
      <c r="Q65" s="61" t="s">
        <v>56</v>
      </c>
      <c r="R65" s="92"/>
    </row>
    <row r="66" spans="1:19" ht="18.75" x14ac:dyDescent="0.3">
      <c r="A66" s="58" t="str">
        <f>'C.Table'!A49</f>
        <v>MA 401</v>
      </c>
      <c r="B66" s="59" t="str">
        <f>'C.Table'!B49</f>
        <v>Mycology</v>
      </c>
      <c r="C66" s="12">
        <f>'C.Table'!C49</f>
        <v>2</v>
      </c>
      <c r="D66" s="13">
        <f>'C.Table'!D49</f>
        <v>3</v>
      </c>
      <c r="E66" s="21">
        <v>10</v>
      </c>
      <c r="F66" s="7">
        <v>6</v>
      </c>
      <c r="G66" s="22">
        <f>E66*F66</f>
        <v>60</v>
      </c>
      <c r="H66" s="23">
        <v>2</v>
      </c>
      <c r="I66" s="24">
        <v>5</v>
      </c>
      <c r="J66" s="25">
        <f>H66*I66</f>
        <v>10</v>
      </c>
      <c r="K66" s="26">
        <v>4</v>
      </c>
      <c r="L66" s="8">
        <v>15</v>
      </c>
      <c r="M66" s="27">
        <f>K66*L66</f>
        <v>60</v>
      </c>
      <c r="N66" s="28"/>
      <c r="O66" s="30"/>
      <c r="P66" s="31">
        <f>(C66*16+D66*16/2+G66+J66+M66+N66+O66)/25</f>
        <v>7.44</v>
      </c>
      <c r="Q66" s="62">
        <f>'C.Table'!F49</f>
        <v>4</v>
      </c>
      <c r="R66" s="32">
        <f>P66-'C.Table'!F49</f>
        <v>3.4400000000000004</v>
      </c>
    </row>
    <row r="67" spans="1:19" ht="18.75" x14ac:dyDescent="0.3">
      <c r="A67" s="58" t="str">
        <f>'C.Table'!A50</f>
        <v>MA 403</v>
      </c>
      <c r="B67" s="59" t="str">
        <f>'C.Table'!B50</f>
        <v>Medical Virology</v>
      </c>
      <c r="C67" s="12">
        <f>'C.Table'!C50</f>
        <v>2</v>
      </c>
      <c r="D67" s="13">
        <f>'C.Table'!D50</f>
        <v>2</v>
      </c>
      <c r="E67" s="29">
        <v>5</v>
      </c>
      <c r="F67" s="7">
        <v>5</v>
      </c>
      <c r="G67" s="22">
        <f t="shared" ref="G67:G69" si="24">E67*F67</f>
        <v>25</v>
      </c>
      <c r="H67" s="23">
        <v>1</v>
      </c>
      <c r="I67" s="24">
        <v>3</v>
      </c>
      <c r="J67" s="25">
        <f t="shared" ref="J67:J69" si="25">H67*I67</f>
        <v>3</v>
      </c>
      <c r="K67" s="26"/>
      <c r="L67" s="8"/>
      <c r="M67" s="27">
        <f t="shared" ref="M67:M69" si="26">K67*L67</f>
        <v>0</v>
      </c>
      <c r="N67" s="28">
        <v>5</v>
      </c>
      <c r="O67" s="30">
        <v>10</v>
      </c>
      <c r="P67" s="31">
        <f t="shared" ref="P67:P69" si="27">(C67*16+D67*16/2+G67+J67+M67+N67+O67)/25</f>
        <v>3.64</v>
      </c>
      <c r="Q67" s="62">
        <f>'C.Table'!F50</f>
        <v>3.5</v>
      </c>
      <c r="R67" s="32">
        <f>P67-'C.Table'!F50</f>
        <v>0.14000000000000012</v>
      </c>
    </row>
    <row r="68" spans="1:19" ht="18.75" x14ac:dyDescent="0.3">
      <c r="A68" s="58" t="str">
        <f>'C.Table'!A51</f>
        <v>MA 405</v>
      </c>
      <c r="B68" s="59" t="str">
        <f>'C.Table'!B51</f>
        <v>Medical Bacteriology</v>
      </c>
      <c r="C68" s="12">
        <f>'C.Table'!C51</f>
        <v>2</v>
      </c>
      <c r="D68" s="13">
        <f>'C.Table'!D51</f>
        <v>3</v>
      </c>
      <c r="E68" s="29">
        <v>10</v>
      </c>
      <c r="F68" s="7">
        <v>3</v>
      </c>
      <c r="G68" s="22">
        <f t="shared" ref="G68" si="28">E68*F68</f>
        <v>30</v>
      </c>
      <c r="H68" s="23">
        <v>1</v>
      </c>
      <c r="I68" s="24">
        <v>2</v>
      </c>
      <c r="J68" s="25">
        <f t="shared" ref="J68" si="29">H68*I68</f>
        <v>2</v>
      </c>
      <c r="K68" s="26"/>
      <c r="L68" s="8"/>
      <c r="M68" s="27">
        <f t="shared" ref="M68" si="30">K68*L68</f>
        <v>0</v>
      </c>
      <c r="N68" s="28">
        <v>20</v>
      </c>
      <c r="O68" s="30">
        <v>15</v>
      </c>
      <c r="P68" s="31">
        <f t="shared" ref="P68" si="31">(C68*16+D68*16/2+G68+J68+M68+N68+O68)/25</f>
        <v>4.92</v>
      </c>
      <c r="Q68" s="62">
        <f>'C.Table'!F51</f>
        <v>4</v>
      </c>
      <c r="R68" s="32">
        <f>P68-'C.Table'!F51</f>
        <v>0.91999999999999993</v>
      </c>
    </row>
    <row r="69" spans="1:19" ht="30" x14ac:dyDescent="0.3">
      <c r="A69" s="58" t="str">
        <f>'C.Table'!A52</f>
        <v>MA 407</v>
      </c>
      <c r="B69" s="59" t="str">
        <f>'C.Table'!B52</f>
        <v>Advenced Clinical Biochemistry I</v>
      </c>
      <c r="C69" s="12">
        <f>'C.Table'!C52</f>
        <v>2</v>
      </c>
      <c r="D69" s="13">
        <f>'C.Table'!D52</f>
        <v>3</v>
      </c>
      <c r="E69" s="29">
        <v>1</v>
      </c>
      <c r="F69" s="7">
        <v>23</v>
      </c>
      <c r="G69" s="22">
        <f t="shared" si="24"/>
        <v>23</v>
      </c>
      <c r="H69" s="23">
        <v>2</v>
      </c>
      <c r="I69" s="24">
        <v>3</v>
      </c>
      <c r="J69" s="25">
        <f t="shared" si="25"/>
        <v>6</v>
      </c>
      <c r="K69" s="26"/>
      <c r="L69" s="8"/>
      <c r="M69" s="27">
        <f t="shared" si="26"/>
        <v>0</v>
      </c>
      <c r="N69" s="28">
        <v>10</v>
      </c>
      <c r="O69" s="30">
        <v>15</v>
      </c>
      <c r="P69" s="31">
        <f t="shared" si="27"/>
        <v>4.4000000000000004</v>
      </c>
      <c r="Q69" s="62">
        <f>'C.Table'!F52</f>
        <v>4</v>
      </c>
      <c r="R69" s="32">
        <f>P69-'C.Table'!F52</f>
        <v>0.40000000000000036</v>
      </c>
    </row>
    <row r="70" spans="1:19" ht="19.5" thickBot="1" x14ac:dyDescent="0.35">
      <c r="A70" s="58" t="str">
        <f>'C.Table'!A55</f>
        <v>MA 413</v>
      </c>
      <c r="B70" s="59" t="str">
        <f>'C.Table'!B55</f>
        <v>Research project</v>
      </c>
      <c r="C70" s="12">
        <f>'C.Table'!C55</f>
        <v>0</v>
      </c>
      <c r="D70" s="13">
        <f>'C.Table'!D55</f>
        <v>4</v>
      </c>
      <c r="E70" s="29">
        <v>2</v>
      </c>
      <c r="F70" s="7">
        <v>2</v>
      </c>
      <c r="G70" s="22">
        <f t="shared" ref="G70" si="32">E70*F70</f>
        <v>4</v>
      </c>
      <c r="H70" s="23">
        <v>2</v>
      </c>
      <c r="I70" s="24">
        <v>4</v>
      </c>
      <c r="J70" s="25">
        <f t="shared" ref="J70" si="33">H70*I70</f>
        <v>8</v>
      </c>
      <c r="K70" s="26">
        <v>1</v>
      </c>
      <c r="L70" s="8">
        <v>5</v>
      </c>
      <c r="M70" s="27">
        <f t="shared" ref="M70" si="34">K70*L70</f>
        <v>5</v>
      </c>
      <c r="N70" s="28">
        <v>5</v>
      </c>
      <c r="O70" s="30">
        <v>10</v>
      </c>
      <c r="P70" s="31">
        <f t="shared" ref="P70" si="35">(C70*16+D70*16/2+G70+J70+M70+N70+O70)/25</f>
        <v>2.56</v>
      </c>
      <c r="Q70" s="62">
        <f>'C.Table'!F55</f>
        <v>2.5</v>
      </c>
      <c r="R70" s="32">
        <f>P70-'C.Table'!F55</f>
        <v>6.0000000000000053E-2</v>
      </c>
    </row>
    <row r="71" spans="1:19" ht="18.75" x14ac:dyDescent="0.25">
      <c r="A71" s="106" t="s">
        <v>47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8"/>
    </row>
    <row r="72" spans="1:19" ht="15.75" x14ac:dyDescent="0.25">
      <c r="A72" s="109" t="s">
        <v>0</v>
      </c>
      <c r="B72" s="112" t="s">
        <v>1</v>
      </c>
      <c r="C72" s="115" t="s">
        <v>21</v>
      </c>
      <c r="D72" s="116"/>
      <c r="E72" s="117" t="s">
        <v>22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6"/>
      <c r="P72" s="118" t="s">
        <v>20</v>
      </c>
      <c r="Q72" s="64"/>
      <c r="R72" s="91" t="s">
        <v>25</v>
      </c>
    </row>
    <row r="73" spans="1:19" ht="15.75" x14ac:dyDescent="0.25">
      <c r="A73" s="110"/>
      <c r="B73" s="113"/>
      <c r="C73" s="93" t="s">
        <v>7</v>
      </c>
      <c r="D73" s="94" t="s">
        <v>8</v>
      </c>
      <c r="E73" s="95" t="s">
        <v>19</v>
      </c>
      <c r="F73" s="96"/>
      <c r="G73" s="97"/>
      <c r="H73" s="98" t="s">
        <v>12</v>
      </c>
      <c r="I73" s="99"/>
      <c r="J73" s="100"/>
      <c r="K73" s="101" t="s">
        <v>13</v>
      </c>
      <c r="L73" s="102"/>
      <c r="M73" s="103"/>
      <c r="N73" s="104" t="s">
        <v>17</v>
      </c>
      <c r="O73" s="105" t="s">
        <v>18</v>
      </c>
      <c r="P73" s="119"/>
      <c r="Q73" s="64"/>
      <c r="R73" s="92"/>
    </row>
    <row r="74" spans="1:19" ht="45" x14ac:dyDescent="0.25">
      <c r="A74" s="111"/>
      <c r="B74" s="114"/>
      <c r="C74" s="93"/>
      <c r="D74" s="94"/>
      <c r="E74" s="17" t="s">
        <v>11</v>
      </c>
      <c r="F74" s="9" t="s">
        <v>9</v>
      </c>
      <c r="G74" s="18" t="s">
        <v>24</v>
      </c>
      <c r="H74" s="15" t="s">
        <v>10</v>
      </c>
      <c r="I74" s="10" t="s">
        <v>15</v>
      </c>
      <c r="J74" s="19" t="s">
        <v>24</v>
      </c>
      <c r="K74" s="14" t="s">
        <v>14</v>
      </c>
      <c r="L74" s="11" t="s">
        <v>16</v>
      </c>
      <c r="M74" s="20" t="s">
        <v>24</v>
      </c>
      <c r="N74" s="104"/>
      <c r="O74" s="105"/>
      <c r="P74" s="120"/>
      <c r="Q74" s="61" t="s">
        <v>56</v>
      </c>
      <c r="R74" s="92"/>
    </row>
    <row r="75" spans="1:19" ht="18.75" x14ac:dyDescent="0.3">
      <c r="A75" s="58" t="str">
        <f>'C.Table'!H49</f>
        <v>MA 402</v>
      </c>
      <c r="B75" s="59" t="str">
        <f>'C.Table'!I49</f>
        <v>Medical Mycology</v>
      </c>
      <c r="C75" s="12">
        <f>'C.Table'!J49</f>
        <v>2</v>
      </c>
      <c r="D75" s="13">
        <f>'C.Table'!K49</f>
        <v>3</v>
      </c>
      <c r="E75" s="21">
        <v>10</v>
      </c>
      <c r="F75" s="7">
        <v>5</v>
      </c>
      <c r="G75" s="22">
        <f>E75*F75</f>
        <v>50</v>
      </c>
      <c r="H75" s="23">
        <v>6</v>
      </c>
      <c r="I75" s="24">
        <v>5</v>
      </c>
      <c r="J75" s="25">
        <f>H75*I75</f>
        <v>30</v>
      </c>
      <c r="K75" s="26">
        <v>5</v>
      </c>
      <c r="L75" s="8">
        <v>20</v>
      </c>
      <c r="M75" s="27">
        <f>K75*L75</f>
        <v>100</v>
      </c>
      <c r="N75" s="28"/>
      <c r="O75" s="30"/>
      <c r="P75" s="31">
        <f>(C75*16+D75*16/2+G75+J75+M75+N75+O75)/25</f>
        <v>9.44</v>
      </c>
      <c r="Q75" s="62">
        <f>'C.Table'!M49</f>
        <v>5</v>
      </c>
      <c r="R75" s="32">
        <f>P75-'C.Table'!M49</f>
        <v>4.4399999999999995</v>
      </c>
    </row>
    <row r="76" spans="1:19" ht="18.75" x14ac:dyDescent="0.3">
      <c r="A76" s="58" t="str">
        <f>'C.Table'!H50</f>
        <v>MA 404</v>
      </c>
      <c r="B76" s="59" t="str">
        <f>'C.Table'!I50</f>
        <v>Medical Toxicology</v>
      </c>
      <c r="C76" s="12">
        <f>'C.Table'!J50</f>
        <v>2</v>
      </c>
      <c r="D76" s="13">
        <f>'C.Table'!K50</f>
        <v>1</v>
      </c>
      <c r="E76" s="29">
        <v>5</v>
      </c>
      <c r="F76" s="7">
        <v>3</v>
      </c>
      <c r="G76" s="22">
        <f t="shared" ref="G76:G78" si="36">E76*F76</f>
        <v>15</v>
      </c>
      <c r="H76" s="23">
        <v>3</v>
      </c>
      <c r="I76" s="24">
        <v>3</v>
      </c>
      <c r="J76" s="25">
        <f t="shared" ref="J76:J78" si="37">H76*I76</f>
        <v>9</v>
      </c>
      <c r="K76" s="26">
        <v>4</v>
      </c>
      <c r="L76" s="8">
        <v>10</v>
      </c>
      <c r="M76" s="27">
        <f t="shared" ref="M76:M78" si="38">K76*L76</f>
        <v>40</v>
      </c>
      <c r="N76" s="28"/>
      <c r="O76" s="30"/>
      <c r="P76" s="31">
        <f t="shared" ref="P76:P78" si="39">(C76*16+D76*16/2+G76+J76+M76+N76+O76)/25</f>
        <v>4.16</v>
      </c>
      <c r="Q76" s="62">
        <f>'C.Table'!M50</f>
        <v>3</v>
      </c>
      <c r="R76" s="32">
        <f>P76-'C.Table'!M50</f>
        <v>1.1600000000000001</v>
      </c>
    </row>
    <row r="77" spans="1:19" ht="30" x14ac:dyDescent="0.3">
      <c r="A77" s="58" t="str">
        <f>'C.Table'!H51</f>
        <v>MA 406</v>
      </c>
      <c r="B77" s="59" t="str">
        <f>'C.Table'!I51</f>
        <v>Advanced Clinical Biochemistry II</v>
      </c>
      <c r="C77" s="12">
        <f>'C.Table'!J51</f>
        <v>2</v>
      </c>
      <c r="D77" s="13">
        <f>'C.Table'!K51</f>
        <v>3</v>
      </c>
      <c r="E77" s="29">
        <v>3</v>
      </c>
      <c r="F77" s="7">
        <v>5</v>
      </c>
      <c r="G77" s="22">
        <f t="shared" ref="G77" si="40">E77*F77</f>
        <v>15</v>
      </c>
      <c r="H77" s="23">
        <v>2</v>
      </c>
      <c r="I77" s="24">
        <v>5</v>
      </c>
      <c r="J77" s="25">
        <f t="shared" ref="J77" si="41">H77*I77</f>
        <v>10</v>
      </c>
      <c r="K77" s="26">
        <v>1</v>
      </c>
      <c r="L77" s="8">
        <v>5</v>
      </c>
      <c r="M77" s="27">
        <f t="shared" ref="M77" si="42">K77*L77</f>
        <v>5</v>
      </c>
      <c r="N77" s="28">
        <v>10</v>
      </c>
      <c r="O77" s="30">
        <v>15</v>
      </c>
      <c r="P77" s="31">
        <f t="shared" ref="P77" si="43">(C77*16+D77*16/2+G77+J77+M77+N77+O77)/25</f>
        <v>4.4400000000000004</v>
      </c>
      <c r="Q77" s="62">
        <f>'C.Table'!M51</f>
        <v>4.5</v>
      </c>
      <c r="R77" s="32">
        <f>P77-'C.Table'!M51</f>
        <v>-5.9999999999999609E-2</v>
      </c>
      <c r="S77" s="65"/>
    </row>
    <row r="78" spans="1:19" ht="18.75" x14ac:dyDescent="0.3">
      <c r="A78" s="58" t="str">
        <f>'C.Table'!H52</f>
        <v>MA 408</v>
      </c>
      <c r="B78" s="59" t="str">
        <f>'C.Table'!I52</f>
        <v>Molecular Biotechnology</v>
      </c>
      <c r="C78" s="12">
        <f>'C.Table'!J52</f>
        <v>2</v>
      </c>
      <c r="D78" s="13">
        <f>'C.Table'!K52</f>
        <v>3</v>
      </c>
      <c r="E78" s="29">
        <v>1</v>
      </c>
      <c r="F78" s="7">
        <v>23</v>
      </c>
      <c r="G78" s="22">
        <f t="shared" si="36"/>
        <v>23</v>
      </c>
      <c r="H78" s="23">
        <v>2</v>
      </c>
      <c r="I78" s="24">
        <v>3</v>
      </c>
      <c r="J78" s="25">
        <f t="shared" si="37"/>
        <v>6</v>
      </c>
      <c r="K78" s="26"/>
      <c r="L78" s="8"/>
      <c r="M78" s="27">
        <f t="shared" si="38"/>
        <v>0</v>
      </c>
      <c r="N78" s="28">
        <v>10</v>
      </c>
      <c r="O78" s="30">
        <v>15</v>
      </c>
      <c r="P78" s="31">
        <f t="shared" si="39"/>
        <v>4.4000000000000004</v>
      </c>
      <c r="Q78" s="62">
        <f>'C.Table'!M52</f>
        <v>4</v>
      </c>
      <c r="R78" s="32">
        <f>P78-'C.Table'!M52</f>
        <v>0.40000000000000036</v>
      </c>
    </row>
  </sheetData>
  <mergeCells count="113">
    <mergeCell ref="E4:G4"/>
    <mergeCell ref="D12:D13"/>
    <mergeCell ref="E12:G12"/>
    <mergeCell ref="H12:J12"/>
    <mergeCell ref="B20:B22"/>
    <mergeCell ref="C20:D20"/>
    <mergeCell ref="E20:O20"/>
    <mergeCell ref="T6:T8"/>
    <mergeCell ref="D21:D22"/>
    <mergeCell ref="E21:G21"/>
    <mergeCell ref="A19:R19"/>
    <mergeCell ref="A2:R2"/>
    <mergeCell ref="A10:R10"/>
    <mergeCell ref="A11:A13"/>
    <mergeCell ref="B11:B13"/>
    <mergeCell ref="C11:D11"/>
    <mergeCell ref="E11:O11"/>
    <mergeCell ref="P11:P13"/>
    <mergeCell ref="R11:R13"/>
    <mergeCell ref="C12:C13"/>
    <mergeCell ref="C3:D3"/>
    <mergeCell ref="E3:O3"/>
    <mergeCell ref="B3:B5"/>
    <mergeCell ref="A3:A5"/>
    <mergeCell ref="P3:P5"/>
    <mergeCell ref="H4:J4"/>
    <mergeCell ref="K4:M4"/>
    <mergeCell ref="K12:M12"/>
    <mergeCell ref="N12:N13"/>
    <mergeCell ref="O12:O13"/>
    <mergeCell ref="N4:N5"/>
    <mergeCell ref="O4:O5"/>
    <mergeCell ref="D4:D5"/>
    <mergeCell ref="R3:R5"/>
    <mergeCell ref="C4:C5"/>
    <mergeCell ref="R31:R33"/>
    <mergeCell ref="C32:C33"/>
    <mergeCell ref="D32:D33"/>
    <mergeCell ref="E32:G32"/>
    <mergeCell ref="H32:J32"/>
    <mergeCell ref="K32:M32"/>
    <mergeCell ref="N32:N33"/>
    <mergeCell ref="O32:O33"/>
    <mergeCell ref="H21:J21"/>
    <mergeCell ref="K21:M21"/>
    <mergeCell ref="N21:N22"/>
    <mergeCell ref="O21:O22"/>
    <mergeCell ref="A30:R30"/>
    <mergeCell ref="A31:A33"/>
    <mergeCell ref="B31:B33"/>
    <mergeCell ref="C31:D31"/>
    <mergeCell ref="E31:O31"/>
    <mergeCell ref="P31:P33"/>
    <mergeCell ref="A20:A22"/>
    <mergeCell ref="P20:P22"/>
    <mergeCell ref="R20:R22"/>
    <mergeCell ref="C21:C22"/>
    <mergeCell ref="A41:R41"/>
    <mergeCell ref="A42:A44"/>
    <mergeCell ref="B42:B44"/>
    <mergeCell ref="C42:D42"/>
    <mergeCell ref="E42:O42"/>
    <mergeCell ref="P42:P44"/>
    <mergeCell ref="R42:R44"/>
    <mergeCell ref="C43:C44"/>
    <mergeCell ref="D43:D44"/>
    <mergeCell ref="E43:G43"/>
    <mergeCell ref="R53:R55"/>
    <mergeCell ref="C54:C55"/>
    <mergeCell ref="D54:D55"/>
    <mergeCell ref="E54:G54"/>
    <mergeCell ref="H54:J54"/>
    <mergeCell ref="K54:M54"/>
    <mergeCell ref="N54:N55"/>
    <mergeCell ref="O54:O55"/>
    <mergeCell ref="H43:J43"/>
    <mergeCell ref="K43:M43"/>
    <mergeCell ref="N43:N44"/>
    <mergeCell ref="O43:O44"/>
    <mergeCell ref="A52:R52"/>
    <mergeCell ref="A53:A55"/>
    <mergeCell ref="B53:B55"/>
    <mergeCell ref="C53:D53"/>
    <mergeCell ref="E53:O53"/>
    <mergeCell ref="P53:P55"/>
    <mergeCell ref="A62:R62"/>
    <mergeCell ref="A63:A65"/>
    <mergeCell ref="B63:B65"/>
    <mergeCell ref="C63:D63"/>
    <mergeCell ref="E63:O63"/>
    <mergeCell ref="P63:P65"/>
    <mergeCell ref="R63:R65"/>
    <mergeCell ref="C64:C65"/>
    <mergeCell ref="D64:D65"/>
    <mergeCell ref="E64:G64"/>
    <mergeCell ref="R72:R74"/>
    <mergeCell ref="C73:C74"/>
    <mergeCell ref="D73:D74"/>
    <mergeCell ref="E73:G73"/>
    <mergeCell ref="H73:J73"/>
    <mergeCell ref="K73:M73"/>
    <mergeCell ref="N73:N74"/>
    <mergeCell ref="O73:O74"/>
    <mergeCell ref="H64:J64"/>
    <mergeCell ref="K64:M64"/>
    <mergeCell ref="N64:N65"/>
    <mergeCell ref="O64:O65"/>
    <mergeCell ref="A71:R71"/>
    <mergeCell ref="A72:A74"/>
    <mergeCell ref="B72:B74"/>
    <mergeCell ref="C72:D72"/>
    <mergeCell ref="E72:O72"/>
    <mergeCell ref="P72:P74"/>
  </mergeCells>
  <conditionalFormatting sqref="R6:R8">
    <cfRule type="cellIs" dxfId="10" priority="11" operator="between">
      <formula>0.49</formula>
      <formula>-0.49</formula>
    </cfRule>
  </conditionalFormatting>
  <conditionalFormatting sqref="R14:R17">
    <cfRule type="cellIs" dxfId="9" priority="10" operator="between">
      <formula>0.49</formula>
      <formula>-0.49</formula>
    </cfRule>
  </conditionalFormatting>
  <conditionalFormatting sqref="R23:R28">
    <cfRule type="cellIs" dxfId="8" priority="9" operator="between">
      <formula>0.49</formula>
      <formula>-0.49</formula>
    </cfRule>
  </conditionalFormatting>
  <conditionalFormatting sqref="R75:R76 R78">
    <cfRule type="cellIs" dxfId="7" priority="4" operator="between">
      <formula>0.49</formula>
      <formula>-0.49</formula>
    </cfRule>
  </conditionalFormatting>
  <conditionalFormatting sqref="R34:R39">
    <cfRule type="cellIs" dxfId="6" priority="8" operator="between">
      <formula>0.49</formula>
      <formula>-0.49</formula>
    </cfRule>
  </conditionalFormatting>
  <conditionalFormatting sqref="R45:R50">
    <cfRule type="cellIs" dxfId="5" priority="7" operator="between">
      <formula>0.49</formula>
      <formula>-0.49</formula>
    </cfRule>
  </conditionalFormatting>
  <conditionalFormatting sqref="R56:R60">
    <cfRule type="cellIs" dxfId="4" priority="6" operator="between">
      <formula>0.49</formula>
      <formula>-0.49</formula>
    </cfRule>
  </conditionalFormatting>
  <conditionalFormatting sqref="R66:R67 R69:R70">
    <cfRule type="cellIs" dxfId="3" priority="5" operator="between">
      <formula>0.49</formula>
      <formula>-0.49</formula>
    </cfRule>
  </conditionalFormatting>
  <conditionalFormatting sqref="R68">
    <cfRule type="cellIs" dxfId="2" priority="3" operator="between">
      <formula>0.49</formula>
      <formula>-0.49</formula>
    </cfRule>
  </conditionalFormatting>
  <conditionalFormatting sqref="R77">
    <cfRule type="cellIs" dxfId="1" priority="2" operator="between">
      <formula>0.49</formula>
      <formula>-0.49</formula>
    </cfRule>
  </conditionalFormatting>
  <conditionalFormatting sqref="R61">
    <cfRule type="cellIs" dxfId="0" priority="1" operator="between">
      <formula>0.49</formula>
      <formula>-0.49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C.Table</vt:lpstr>
      <vt:lpstr>Workload</vt:lpstr>
      <vt:lpstr>C.Table!Print_Area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Rasha Alkabbanie</cp:lastModifiedBy>
  <cp:lastPrinted>2020-10-08T00:50:52Z</cp:lastPrinted>
  <dcterms:created xsi:type="dcterms:W3CDTF">2019-01-19T11:25:29Z</dcterms:created>
  <dcterms:modified xsi:type="dcterms:W3CDTF">2020-11-22T21:45:18Z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d94a55c5-9edb-4b95-a466-d945bfc622a5</vt:lpwstr>
  </property>
</Properties>
</file>